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G:\Mój dysk\Team ZPL\STATYSTYKA\2025\04-2025\"/>
    </mc:Choice>
  </mc:AlternateContent>
  <xr:revisionPtr revIDLastSave="0" documentId="8_{AF8225AB-D42B-4332-9D2D-16EC60C4A14B}" xr6:coauthVersionLast="47" xr6:coauthVersionMax="47" xr10:uidLastSave="{00000000-0000-0000-0000-000000000000}"/>
  <bookViews>
    <workbookView xWindow="28680" yWindow="-120" windowWidth="29040" windowHeight="15720" firstSheet="1" activeTab="1" xr2:uid="{5204D2B1-E08D-4FEB-B02A-96D710794F7D}"/>
  </bookViews>
  <sheets>
    <sheet name="dane miesięczne zagregowane" sheetId="1" state="hidden" r:id="rId1"/>
    <sheet name="dane miesięczne wg firm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5" i="1" l="1"/>
  <c r="C127" i="2" l="1"/>
  <c r="L127" i="2" s="1"/>
  <c r="C126" i="2"/>
  <c r="L126" i="2" s="1"/>
  <c r="C125" i="2"/>
  <c r="L125" i="2" s="1"/>
  <c r="C124" i="2"/>
  <c r="L124" i="2" s="1"/>
  <c r="C123" i="2"/>
  <c r="L123" i="2" s="1"/>
  <c r="C122" i="2"/>
  <c r="L122" i="2" s="1"/>
  <c r="C121" i="2"/>
  <c r="L121" i="2" s="1"/>
  <c r="C120" i="2"/>
  <c r="L120" i="2" s="1"/>
  <c r="C119" i="2"/>
  <c r="L119" i="2" s="1"/>
  <c r="C118" i="2"/>
  <c r="L118" i="2" s="1"/>
  <c r="C117" i="2"/>
  <c r="L117" i="2" s="1"/>
  <c r="C116" i="2"/>
  <c r="L116" i="2" s="1"/>
  <c r="C115" i="2"/>
  <c r="L115" i="2" s="1"/>
  <c r="C114" i="2"/>
  <c r="L114" i="2" s="1"/>
  <c r="C113" i="2"/>
  <c r="L113" i="2" s="1"/>
  <c r="C112" i="2"/>
  <c r="L112" i="2" s="1"/>
  <c r="C111" i="2"/>
  <c r="L111" i="2" s="1"/>
  <c r="C110" i="2"/>
  <c r="L110" i="2" s="1"/>
  <c r="C109" i="2"/>
  <c r="L109" i="2" s="1"/>
  <c r="C108" i="2"/>
  <c r="L108" i="2" s="1"/>
  <c r="C107" i="2"/>
  <c r="L107" i="2" s="1"/>
  <c r="C106" i="2"/>
  <c r="L106" i="2" s="1"/>
  <c r="C105" i="2"/>
  <c r="L105" i="2" s="1"/>
  <c r="C104" i="2"/>
  <c r="L104" i="2" s="1"/>
  <c r="C103" i="2"/>
  <c r="L103" i="2" s="1"/>
  <c r="C102" i="2"/>
  <c r="L102" i="2" s="1"/>
  <c r="C101" i="2"/>
  <c r="L101" i="2" s="1"/>
  <c r="C100" i="2"/>
  <c r="L100" i="2" s="1"/>
  <c r="C95" i="2"/>
  <c r="L95" i="2" s="1"/>
  <c r="C94" i="2"/>
  <c r="L94" i="2" s="1"/>
  <c r="C93" i="2"/>
  <c r="L93" i="2" s="1"/>
  <c r="C92" i="2"/>
  <c r="L92" i="2" s="1"/>
  <c r="C91" i="2"/>
  <c r="L91" i="2" s="1"/>
  <c r="C90" i="2"/>
  <c r="L90" i="2" s="1"/>
  <c r="C89" i="2"/>
  <c r="L89" i="2" s="1"/>
  <c r="C88" i="2"/>
  <c r="L88" i="2" s="1"/>
  <c r="C87" i="2"/>
  <c r="L87" i="2" s="1"/>
  <c r="C86" i="2"/>
  <c r="L86" i="2" s="1"/>
  <c r="C85" i="2"/>
  <c r="L85" i="2" s="1"/>
  <c r="C84" i="2"/>
  <c r="L84" i="2" s="1"/>
  <c r="C83" i="2"/>
  <c r="L83" i="2" s="1"/>
  <c r="C82" i="2"/>
  <c r="L82" i="2" s="1"/>
  <c r="C81" i="2"/>
  <c r="L81" i="2" s="1"/>
  <c r="C80" i="2"/>
  <c r="L80" i="2" s="1"/>
  <c r="C79" i="2"/>
  <c r="L79" i="2" s="1"/>
  <c r="C78" i="2"/>
  <c r="L78" i="2" s="1"/>
  <c r="C77" i="2"/>
  <c r="L77" i="2" s="1"/>
  <c r="C76" i="2"/>
  <c r="L76" i="2" s="1"/>
  <c r="C75" i="2"/>
  <c r="L75" i="2" s="1"/>
  <c r="C74" i="2"/>
  <c r="L74" i="2" s="1"/>
  <c r="C73" i="2"/>
  <c r="L73" i="2" s="1"/>
  <c r="C72" i="2"/>
  <c r="L72" i="2" s="1"/>
  <c r="C71" i="2"/>
  <c r="L71" i="2" s="1"/>
  <c r="C70" i="2"/>
  <c r="L70" i="2" s="1"/>
  <c r="C69" i="2"/>
  <c r="L69" i="2" s="1"/>
  <c r="C68" i="2"/>
  <c r="L68" i="2" s="1"/>
  <c r="C15" i="1"/>
  <c r="L15" i="1" s="1"/>
  <c r="C13" i="1"/>
  <c r="L13" i="1" s="1"/>
  <c r="S62" i="2"/>
  <c r="U62" i="2" s="1"/>
  <c r="L62" i="2"/>
  <c r="E62" i="2"/>
  <c r="C62" i="2"/>
  <c r="S61" i="2"/>
  <c r="U61" i="2" s="1"/>
  <c r="L61" i="2"/>
  <c r="E61" i="2"/>
  <c r="C61" i="2"/>
  <c r="S60" i="2"/>
  <c r="U60" i="2" s="1"/>
  <c r="L60" i="2"/>
  <c r="E60" i="2"/>
  <c r="C60" i="2"/>
  <c r="S59" i="2"/>
  <c r="U59" i="2" s="1"/>
  <c r="L59" i="2"/>
  <c r="E59" i="2"/>
  <c r="C59" i="2"/>
  <c r="S58" i="2"/>
  <c r="U58" i="2" s="1"/>
  <c r="L58" i="2"/>
  <c r="E58" i="2"/>
  <c r="C58" i="2"/>
  <c r="S57" i="2"/>
  <c r="U57" i="2" s="1"/>
  <c r="L57" i="2"/>
  <c r="E57" i="2"/>
  <c r="C57" i="2"/>
  <c r="S56" i="2"/>
  <c r="U56" i="2" s="1"/>
  <c r="L56" i="2"/>
  <c r="E56" i="2"/>
  <c r="C56" i="2"/>
  <c r="S55" i="2"/>
  <c r="U55" i="2" s="1"/>
  <c r="L55" i="2"/>
  <c r="E55" i="2"/>
  <c r="C55" i="2"/>
  <c r="S54" i="2"/>
  <c r="U54" i="2" s="1"/>
  <c r="L54" i="2"/>
  <c r="E54" i="2"/>
  <c r="C54" i="2"/>
  <c r="S53" i="2"/>
  <c r="U53" i="2" s="1"/>
  <c r="L53" i="2"/>
  <c r="E53" i="2"/>
  <c r="C53" i="2"/>
  <c r="S52" i="2"/>
  <c r="U52" i="2" s="1"/>
  <c r="L52" i="2"/>
  <c r="E52" i="2"/>
  <c r="C52" i="2"/>
  <c r="S51" i="2"/>
  <c r="U51" i="2" s="1"/>
  <c r="L51" i="2"/>
  <c r="E51" i="2"/>
  <c r="C51" i="2"/>
  <c r="S50" i="2"/>
  <c r="U50" i="2" s="1"/>
  <c r="L50" i="2"/>
  <c r="E50" i="2"/>
  <c r="C50" i="2"/>
  <c r="S49" i="2"/>
  <c r="U49" i="2" s="1"/>
  <c r="L49" i="2"/>
  <c r="E49" i="2"/>
  <c r="C49" i="2"/>
  <c r="S48" i="2"/>
  <c r="U48" i="2" s="1"/>
  <c r="L48" i="2"/>
  <c r="E48" i="2"/>
  <c r="C48" i="2"/>
  <c r="S47" i="2"/>
  <c r="U47" i="2" s="1"/>
  <c r="L47" i="2"/>
  <c r="E47" i="2"/>
  <c r="C47" i="2"/>
  <c r="S46" i="2"/>
  <c r="U46" i="2" s="1"/>
  <c r="L46" i="2"/>
  <c r="E46" i="2"/>
  <c r="C46" i="2"/>
  <c r="S45" i="2"/>
  <c r="U45" i="2" s="1"/>
  <c r="L45" i="2"/>
  <c r="E45" i="2"/>
  <c r="C45" i="2"/>
  <c r="S44" i="2"/>
  <c r="U44" i="2" s="1"/>
  <c r="L44" i="2"/>
  <c r="E44" i="2"/>
  <c r="C44" i="2"/>
  <c r="S43" i="2"/>
  <c r="U43" i="2" s="1"/>
  <c r="L43" i="2"/>
  <c r="E43" i="2"/>
  <c r="C43" i="2"/>
  <c r="S42" i="2"/>
  <c r="U42" i="2" s="1"/>
  <c r="L42" i="2"/>
  <c r="E42" i="2"/>
  <c r="C42" i="2"/>
  <c r="S41" i="2"/>
  <c r="U41" i="2" s="1"/>
  <c r="L41" i="2"/>
  <c r="E41" i="2"/>
  <c r="C41" i="2"/>
  <c r="S40" i="2"/>
  <c r="U40" i="2" s="1"/>
  <c r="L40" i="2"/>
  <c r="E40" i="2"/>
  <c r="C40" i="2"/>
  <c r="S39" i="2"/>
  <c r="U39" i="2" s="1"/>
  <c r="L39" i="2"/>
  <c r="E39" i="2"/>
  <c r="C39" i="2"/>
  <c r="S38" i="2"/>
  <c r="U38" i="2" s="1"/>
  <c r="L38" i="2"/>
  <c r="E38" i="2"/>
  <c r="C38" i="2"/>
  <c r="S37" i="2"/>
  <c r="U37" i="2" s="1"/>
  <c r="L37" i="2"/>
  <c r="E37" i="2"/>
  <c r="C37" i="2"/>
  <c r="S30" i="2"/>
  <c r="U30" i="2" s="1"/>
  <c r="L30" i="2"/>
  <c r="E30" i="2"/>
  <c r="C30" i="2"/>
  <c r="S29" i="2"/>
  <c r="U29" i="2" s="1"/>
  <c r="L29" i="2"/>
  <c r="E29" i="2"/>
  <c r="C29" i="2"/>
  <c r="S28" i="2"/>
  <c r="U28" i="2" s="1"/>
  <c r="L28" i="2"/>
  <c r="E28" i="2"/>
  <c r="C28" i="2"/>
  <c r="S27" i="2"/>
  <c r="U27" i="2" s="1"/>
  <c r="L27" i="2"/>
  <c r="E27" i="2"/>
  <c r="C27" i="2"/>
  <c r="S26" i="2"/>
  <c r="U26" i="2" s="1"/>
  <c r="L26" i="2"/>
  <c r="E26" i="2"/>
  <c r="C26" i="2"/>
  <c r="S25" i="2"/>
  <c r="U25" i="2" s="1"/>
  <c r="L25" i="2"/>
  <c r="E25" i="2"/>
  <c r="C25" i="2"/>
  <c r="S24" i="2"/>
  <c r="U24" i="2" s="1"/>
  <c r="L24" i="2"/>
  <c r="E24" i="2"/>
  <c r="C24" i="2"/>
  <c r="S23" i="2"/>
  <c r="U23" i="2" s="1"/>
  <c r="L23" i="2"/>
  <c r="E23" i="2"/>
  <c r="C23" i="2"/>
  <c r="S22" i="2"/>
  <c r="U22" i="2" s="1"/>
  <c r="L22" i="2"/>
  <c r="E22" i="2"/>
  <c r="C22" i="2"/>
  <c r="S21" i="2"/>
  <c r="U21" i="2" s="1"/>
  <c r="L21" i="2"/>
  <c r="E21" i="2"/>
  <c r="C21" i="2"/>
  <c r="S20" i="2"/>
  <c r="U20" i="2" s="1"/>
  <c r="L20" i="2"/>
  <c r="E20" i="2"/>
  <c r="C20" i="2"/>
  <c r="S19" i="2"/>
  <c r="U19" i="2" s="1"/>
  <c r="L19" i="2"/>
  <c r="E19" i="2"/>
  <c r="C19" i="2"/>
  <c r="S18" i="2"/>
  <c r="U18" i="2" s="1"/>
  <c r="L18" i="2"/>
  <c r="E18" i="2"/>
  <c r="C18" i="2"/>
  <c r="S17" i="2"/>
  <c r="U17" i="2" s="1"/>
  <c r="L17" i="2"/>
  <c r="E17" i="2"/>
  <c r="C17" i="2"/>
  <c r="S16" i="2"/>
  <c r="U16" i="2" s="1"/>
  <c r="L16" i="2"/>
  <c r="E16" i="2"/>
  <c r="C16" i="2"/>
  <c r="S15" i="2"/>
  <c r="U15" i="2" s="1"/>
  <c r="L15" i="2"/>
  <c r="E15" i="2"/>
  <c r="C15" i="2"/>
  <c r="S14" i="2"/>
  <c r="U14" i="2" s="1"/>
  <c r="L14" i="2"/>
  <c r="E14" i="2"/>
  <c r="C14" i="2"/>
  <c r="S13" i="2"/>
  <c r="U13" i="2" s="1"/>
  <c r="L13" i="2"/>
  <c r="E13" i="2"/>
  <c r="C13" i="2"/>
  <c r="S12" i="2"/>
  <c r="U12" i="2" s="1"/>
  <c r="L12" i="2"/>
  <c r="E12" i="2"/>
  <c r="C12" i="2"/>
  <c r="S11" i="2"/>
  <c r="U11" i="2" s="1"/>
  <c r="L11" i="2"/>
  <c r="E11" i="2"/>
  <c r="C11" i="2"/>
  <c r="S10" i="2"/>
  <c r="U10" i="2" s="1"/>
  <c r="L10" i="2"/>
  <c r="E10" i="2"/>
  <c r="C10" i="2"/>
  <c r="S9" i="2"/>
  <c r="U9" i="2" s="1"/>
  <c r="L9" i="2"/>
  <c r="E9" i="2"/>
  <c r="C9" i="2"/>
  <c r="S8" i="2"/>
  <c r="U8" i="2" s="1"/>
  <c r="L8" i="2"/>
  <c r="E8" i="2"/>
  <c r="C8" i="2"/>
  <c r="S7" i="2"/>
  <c r="U7" i="2" s="1"/>
  <c r="L7" i="2"/>
  <c r="E7" i="2"/>
  <c r="C7" i="2"/>
  <c r="S31" i="2"/>
  <c r="U31" i="2" s="1"/>
  <c r="L31" i="2"/>
  <c r="E31" i="2"/>
  <c r="C31" i="2"/>
  <c r="S6" i="2"/>
  <c r="U6" i="2" s="1"/>
  <c r="L6" i="2"/>
  <c r="E6" i="2"/>
  <c r="C6" i="2"/>
  <c r="S6" i="1"/>
  <c r="U6" i="1" s="1"/>
  <c r="U5" i="1"/>
  <c r="L6" i="1"/>
  <c r="L5" i="1"/>
  <c r="E6" i="1"/>
  <c r="C6" i="1"/>
  <c r="E5" i="1"/>
  <c r="C5" i="1"/>
</calcChain>
</file>

<file path=xl/sharedStrings.xml><?xml version="1.0" encoding="utf-8"?>
<sst xmlns="http://schemas.openxmlformats.org/spreadsheetml/2006/main" count="449" uniqueCount="104">
  <si>
    <t>Środki transportu drogowego</t>
  </si>
  <si>
    <t>osobowe</t>
  </si>
  <si>
    <t>o masie do 3,5 tony</t>
  </si>
  <si>
    <t>o masie powyżej 3,5 tony</t>
  </si>
  <si>
    <t>ciągniki siodłowe</t>
  </si>
  <si>
    <t>naczepy / przyczepy</t>
  </si>
  <si>
    <t>autobusy</t>
  </si>
  <si>
    <t>inne</t>
  </si>
  <si>
    <t>Maszyny i urządzenia przemysłowe</t>
  </si>
  <si>
    <t>sprzęt budowlany</t>
  </si>
  <si>
    <t>maszyny rolnicze</t>
  </si>
  <si>
    <t>pozostałe maszyny i urządzenia</t>
  </si>
  <si>
    <t>Komputery i sprzęt biurowy</t>
  </si>
  <si>
    <t>Pozostałe środki transportu</t>
  </si>
  <si>
    <t>Inne Ruchomości</t>
  </si>
  <si>
    <t xml:space="preserve">Razem ruchomości </t>
  </si>
  <si>
    <t>Nieruchomości</t>
  </si>
  <si>
    <t>Ogółem finansowanie rynku</t>
  </si>
  <si>
    <t xml:space="preserve">aktywa w zarządzaniu ( bez finansowania ) </t>
  </si>
  <si>
    <t xml:space="preserve">leasing </t>
  </si>
  <si>
    <t xml:space="preserve">pożyczki </t>
  </si>
  <si>
    <t>Finansowanie leasingiem</t>
  </si>
  <si>
    <t>dane za:</t>
  </si>
  <si>
    <t>Finansowanie pożyczką</t>
  </si>
  <si>
    <t>Pojazdy</t>
  </si>
  <si>
    <t>Pozostałe pojazdy (inne)</t>
  </si>
  <si>
    <t>Inne ruchomości</t>
  </si>
  <si>
    <t>Ruchomości razem</t>
  </si>
  <si>
    <t>Ilość sprzętu sfinansowanego w ramach wykorzystanego limitu [sztuki]</t>
  </si>
  <si>
    <r>
      <rPr>
        <b/>
        <sz val="9"/>
        <color indexed="8"/>
        <rFont val="Arial"/>
        <family val="2"/>
        <charset val="238"/>
      </rPr>
      <t>OSD</t>
    </r>
    <r>
      <rPr>
        <sz val="9"/>
        <color indexed="8"/>
        <rFont val="Arial"/>
        <family val="2"/>
        <charset val="238"/>
      </rPr>
      <t xml:space="preserve"> (osobowe i ciężarowe do 3,5 tony)</t>
    </r>
  </si>
  <si>
    <r>
      <rPr>
        <b/>
        <sz val="9"/>
        <color indexed="8"/>
        <rFont val="Arial"/>
        <family val="2"/>
        <charset val="238"/>
      </rPr>
      <t>Pojazdy ciężarowe</t>
    </r>
    <r>
      <rPr>
        <sz val="9"/>
        <color indexed="8"/>
        <rFont val="Arial"/>
        <family val="2"/>
        <charset val="238"/>
      </rPr>
      <t xml:space="preserve"> (ciężarowe powyżej 3,5 tony, ciągniki siodłowe, naczepy/przyczepy, autobusy)</t>
    </r>
  </si>
  <si>
    <t>Wartość wykorzystanego limitu w danym okresie [tys. PLN]</t>
  </si>
  <si>
    <r>
      <rPr>
        <b/>
        <sz val="10"/>
        <color indexed="8"/>
        <rFont val="Arial"/>
        <family val="2"/>
        <charset val="238"/>
      </rPr>
      <t>OSD</t>
    </r>
    <r>
      <rPr>
        <sz val="10"/>
        <color indexed="8"/>
        <rFont val="Arial"/>
        <family val="2"/>
        <charset val="238"/>
      </rPr>
      <t xml:space="preserve"> (osobowe i ciężarowe do 3,5 tony)</t>
    </r>
  </si>
  <si>
    <r>
      <rPr>
        <b/>
        <sz val="10"/>
        <color indexed="8"/>
        <rFont val="Arial"/>
        <family val="2"/>
        <charset val="238"/>
      </rPr>
      <t>Pojazdy ciężarowe</t>
    </r>
    <r>
      <rPr>
        <sz val="10"/>
        <color indexed="8"/>
        <rFont val="Arial"/>
        <family val="2"/>
        <charset val="238"/>
      </rPr>
      <t xml:space="preserve"> (ciężarowe powyżej 3,5 tony, ciągniki siodłowe, naczepy/przyczepy, autobusy)</t>
    </r>
  </si>
  <si>
    <t>Finansowanie stoków</t>
  </si>
  <si>
    <t xml:space="preserve">wartość [netto tysiące PLN] środków trwałych </t>
  </si>
  <si>
    <r>
      <rPr>
        <b/>
        <sz val="11"/>
        <color theme="1"/>
        <rFont val="Calibri"/>
        <family val="2"/>
        <charset val="238"/>
        <scheme val="minor"/>
      </rPr>
      <t>ciężarowe</t>
    </r>
    <r>
      <rPr>
        <sz val="11"/>
        <color theme="1"/>
        <rFont val="Calibri"/>
        <family val="2"/>
        <charset val="238"/>
        <scheme val="minor"/>
      </rPr>
      <t xml:space="preserve"> (suma pojazdów ciężarowych do 3.5t oraz o masie powyżej 3.5t)</t>
    </r>
  </si>
  <si>
    <r>
      <rPr>
        <b/>
        <sz val="12"/>
        <color indexed="8"/>
        <rFont val="Arial"/>
        <family val="2"/>
        <charset val="238"/>
      </rPr>
      <t>Pozostałe środki transportu</t>
    </r>
    <r>
      <rPr>
        <b/>
        <sz val="10"/>
        <color indexed="8"/>
        <rFont val="Arial"/>
        <family val="2"/>
        <charset val="238"/>
      </rPr>
      <t xml:space="preserve"> </t>
    </r>
    <r>
      <rPr>
        <sz val="10"/>
        <color indexed="8"/>
        <rFont val="Arial"/>
        <family val="2"/>
        <charset val="238"/>
      </rPr>
      <t>(samoloty, statki, kolej)</t>
    </r>
  </si>
  <si>
    <t>Lista firm, które zaraportowały swoje dane</t>
  </si>
  <si>
    <t>DT</t>
  </si>
  <si>
    <t>LEASING</t>
  </si>
  <si>
    <t>POZYCZKI</t>
  </si>
  <si>
    <t>STOKI</t>
  </si>
  <si>
    <t>PLIK</t>
  </si>
  <si>
    <t>DATA_AKT</t>
  </si>
  <si>
    <t>LICZBA</t>
  </si>
  <si>
    <t>LICZBA_LEASING</t>
  </si>
  <si>
    <t>LICZBA_POZYCZKI</t>
  </si>
  <si>
    <t>LICZBA_STOKI</t>
  </si>
  <si>
    <t>2025-04</t>
  </si>
  <si>
    <t>Alior Leasing Sp. z o.o.</t>
  </si>
  <si>
    <t>ALIOR_LEASING_ZPL _ 04-2025 formularz miesięczny dla uczestników badania.xlsx</t>
  </si>
  <si>
    <t>BNP Paribas Lease Group Sp. z o. o.</t>
  </si>
  <si>
    <t>BNP Paribas Lease Group_kwestionariusz miesięczny_04-2025 v2p.xls</t>
  </si>
  <si>
    <t>BOŚ Leasing - EKO Profit S.A.</t>
  </si>
  <si>
    <t>BLEP_ZPL_kwestionariusz miesięczny_04_2025.xlsx</t>
  </si>
  <si>
    <t>BPCE Equipment Solutions Polska Sp. z o.o.</t>
  </si>
  <si>
    <t>BPCE Equipment Solutions Polska Sp. z o.o._ZPL_ wzór  kwestionariusz miesięczny_04_2025.xlsx</t>
  </si>
  <si>
    <t>BPS Leasing S.A.</t>
  </si>
  <si>
    <t>BPS LEASING_ kwestionariusz miesięczny_04_2025.xlsx</t>
  </si>
  <si>
    <t>Caterpillar Financial Services Poland Sp. z o. o.</t>
  </si>
  <si>
    <t>Caterpillar_ wzór  kwestionariusz miesięczny_04_2025.xlsx</t>
  </si>
  <si>
    <t>De Lage Landen Leasing Polska S.A.</t>
  </si>
  <si>
    <t>FIRMA De Lage Landen Leasing Polska S.A_ZPL_ wzór  kwestionariusz miesięczny_04_2025.xlsx</t>
  </si>
  <si>
    <t>Deutsche Leasing Polska S.A.</t>
  </si>
  <si>
    <t>ZPL_ wzór  kwestionariusz miesięczny_04_2025_DLPL_2025-04-08.xlsx</t>
  </si>
  <si>
    <t>Europejski Fundusz Leasingowy S.A.</t>
  </si>
  <si>
    <t>EFL_ZPL_ wzór  kwestionariusz miesięczny_04_2025.xlsx</t>
  </si>
  <si>
    <t>Impuls-Leasing Polska Sp. z o. o.</t>
  </si>
  <si>
    <t>Impuls-Leasing_ ZPL_04-2025 formularz miesięczny dla uczestników badania.xlsx</t>
  </si>
  <si>
    <t>ING Lease (Polska) Sp. z o. o.</t>
  </si>
  <si>
    <t>ING_Lease_ZPL_ wzór  kwestionariusz miesięczny_04_2025.xlsx</t>
  </si>
  <si>
    <t>Leasing Polski Sp. z o. o.</t>
  </si>
  <si>
    <t>LEASING POLSKI SP. Z O.O._ZPL_04_2025 formularz miesięczny dla uczestników badania.xlsx</t>
  </si>
  <si>
    <t>Mercedes-Benz Leasing Polska Sp. z o.o.</t>
  </si>
  <si>
    <t>Mercedes-Benz Leasing Polska Sp. z o.o._ZPL _ 04-2025 formularz miesięczny dla uczestników badania.xlsx</t>
  </si>
  <si>
    <t>Millennium Leasing Sp. z o. o.</t>
  </si>
  <si>
    <t>Millennium Leasing_ZPL_04-2025.xlsx</t>
  </si>
  <si>
    <t>mLeasing Sp. z o. o.</t>
  </si>
  <si>
    <t>mLeasing ZPL_ wzór  kwestionariusz miesięczny_04_2025.xlsx</t>
  </si>
  <si>
    <t>NEST Leasing S.A.</t>
  </si>
  <si>
    <t>Nest_Leasing_SA_ZPL_ wzór  kwestionariusz miesięczny_04_2025.xlsx</t>
  </si>
  <si>
    <t>PEAC (Poland) Sp. z  o. o.</t>
  </si>
  <si>
    <t>PEAC_ ZPL_ wzór  kwestionariusz miesięczny_04_2025.xlsx</t>
  </si>
  <si>
    <t>PEKAO Leasing Sp. z o. o.</t>
  </si>
  <si>
    <t>Pekao Leasing Sp. z o.o._ZPL_04-2025 formularz miesięczny dla uczestników badania_new.xlsx</t>
  </si>
  <si>
    <t>PKO Leasing S.A.</t>
  </si>
  <si>
    <t>PKO Leasing_ZPL _ 04-2025 formularz miesięczny dla uczestników badania .xlsx</t>
  </si>
  <si>
    <t>Santander Consumer Multirent Sp. z o.o.</t>
  </si>
  <si>
    <t>Santander Consumer Multirent_ZPL_kwestionariusz miesięczny_04_2025.xlsx</t>
  </si>
  <si>
    <t>Santander Leasing S.A.</t>
  </si>
  <si>
    <t>Santander Leasing ZPL_ wzór  kwestionariusz miesięczny_04_2025.xlsx</t>
  </si>
  <si>
    <t>Scania Finance Polska Sp. z o. o.</t>
  </si>
  <si>
    <t>Scania ZPL_ kwestionariusz miesięczny_SFP_04_2025.xlsx</t>
  </si>
  <si>
    <t>SGB Leasing Sp. z o. o.</t>
  </si>
  <si>
    <t>SGB Leasing Sp. z o. o. ZPL_04_2025_formularz miesięczny.xlsx</t>
  </si>
  <si>
    <t>Siemens Finance Sp. z o. o.</t>
  </si>
  <si>
    <t>Siemens_Finance_ZPL_kwestionariusz_miesieczny_04_2025.xlsx</t>
  </si>
  <si>
    <t>VEHIS FINANSE Sp. z o.o.</t>
  </si>
  <si>
    <t>VEHIS_ZPL_kwestionariusz miesięczny_04_2025.xlsx</t>
  </si>
  <si>
    <t>VELOLEASING S.A.</t>
  </si>
  <si>
    <t>VeloLeasing_ZPL _ 04-2025.xlsx</t>
  </si>
  <si>
    <t>kwiecień</t>
  </si>
  <si>
    <t>Związek Polskiego Leasingu, 05-11-2025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</si>
</sst>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b/>
      <sz val="9"/>
      <color indexed="8"/>
      <name val="Arial"/>
      <family val="2"/>
      <charset val="238"/>
    </font>
    <font>
      <sz val="9"/>
      <color indexed="8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2" fillId="0" borderId="0" xfId="0" applyFont="1"/>
    <xf numFmtId="0" fontId="1" fillId="0" borderId="8" xfId="0" applyFont="1" applyBorder="1" applyAlignment="1">
      <alignment vertical="center" wrapText="1"/>
    </xf>
    <xf numFmtId="0" fontId="0" fillId="0" borderId="8" xfId="0" applyBorder="1" applyAlignment="1">
      <alignment wrapText="1"/>
    </xf>
    <xf numFmtId="0" fontId="0" fillId="0" borderId="0" xfId="0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1" fontId="4" fillId="2" borderId="0" xfId="0" applyNumberFormat="1" applyFont="1" applyFill="1" applyAlignment="1">
      <alignment vertical="center"/>
    </xf>
    <xf numFmtId="2" fontId="4" fillId="2" borderId="0" xfId="0" applyNumberFormat="1" applyFont="1" applyFill="1"/>
    <xf numFmtId="2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1" fontId="17" fillId="2" borderId="6" xfId="0" applyNumberFormat="1" applyFont="1" applyFill="1" applyBorder="1" applyAlignment="1">
      <alignment horizontal="right" vertical="center"/>
    </xf>
    <xf numFmtId="0" fontId="10" fillId="2" borderId="12" xfId="0" applyFont="1" applyFill="1" applyBorder="1" applyAlignment="1">
      <alignment horizontal="left" vertical="center" wrapText="1"/>
    </xf>
    <xf numFmtId="0" fontId="14" fillId="2" borderId="13" xfId="0" applyFont="1" applyFill="1" applyBorder="1" applyAlignment="1">
      <alignment vertical="center" wrapText="1"/>
    </xf>
    <xf numFmtId="0" fontId="14" fillId="2" borderId="14" xfId="0" applyFont="1" applyFill="1" applyBorder="1" applyAlignment="1">
      <alignment vertical="center" wrapText="1"/>
    </xf>
    <xf numFmtId="1" fontId="17" fillId="2" borderId="7" xfId="0" applyNumberFormat="1" applyFont="1" applyFill="1" applyBorder="1" applyAlignment="1">
      <alignment horizontal="right" vertical="center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5" fillId="2" borderId="29" xfId="0" applyFont="1" applyFill="1" applyBorder="1" applyAlignment="1">
      <alignment vertical="center" wrapText="1"/>
    </xf>
    <xf numFmtId="0" fontId="18" fillId="2" borderId="30" xfId="0" applyFont="1" applyFill="1" applyBorder="1" applyAlignment="1">
      <alignment vertical="center" wrapText="1"/>
    </xf>
    <xf numFmtId="0" fontId="18" fillId="2" borderId="31" xfId="0" applyFont="1" applyFill="1" applyBorder="1" applyAlignment="1">
      <alignment vertical="center" wrapText="1"/>
    </xf>
    <xf numFmtId="0" fontId="6" fillId="2" borderId="32" xfId="0" applyFont="1" applyFill="1" applyBorder="1" applyAlignment="1">
      <alignment vertical="center" wrapText="1"/>
    </xf>
    <xf numFmtId="0" fontId="5" fillId="2" borderId="32" xfId="0" applyFont="1" applyFill="1" applyBorder="1" applyAlignment="1">
      <alignment vertical="center" wrapText="1"/>
    </xf>
    <xf numFmtId="2" fontId="4" fillId="2" borderId="37" xfId="0" applyNumberFormat="1" applyFont="1" applyFill="1" applyBorder="1" applyAlignment="1">
      <alignment horizontal="right" vertical="center"/>
    </xf>
    <xf numFmtId="2" fontId="4" fillId="2" borderId="38" xfId="0" applyNumberFormat="1" applyFont="1" applyFill="1" applyBorder="1" applyAlignment="1">
      <alignment horizontal="right" vertical="center"/>
    </xf>
    <xf numFmtId="2" fontId="4" fillId="2" borderId="39" xfId="0" applyNumberFormat="1" applyFont="1" applyFill="1" applyBorder="1" applyAlignment="1">
      <alignment horizontal="right" vertical="center"/>
    </xf>
    <xf numFmtId="2" fontId="4" fillId="2" borderId="36" xfId="0" applyNumberFormat="1" applyFont="1" applyFill="1" applyBorder="1" applyAlignment="1">
      <alignment horizontal="right" vertical="center"/>
    </xf>
    <xf numFmtId="0" fontId="12" fillId="2" borderId="36" xfId="0" applyFont="1" applyFill="1" applyBorder="1" applyAlignment="1">
      <alignment horizontal="left"/>
    </xf>
    <xf numFmtId="2" fontId="6" fillId="2" borderId="36" xfId="0" applyNumberFormat="1" applyFont="1" applyFill="1" applyBorder="1" applyAlignment="1">
      <alignment horizontal="right" vertical="center"/>
    </xf>
    <xf numFmtId="0" fontId="13" fillId="0" borderId="44" xfId="0" applyFont="1" applyBorder="1" applyAlignment="1">
      <alignment wrapText="1"/>
    </xf>
    <xf numFmtId="0" fontId="13" fillId="0" borderId="43" xfId="0" applyFont="1" applyBorder="1" applyAlignment="1">
      <alignment wrapText="1"/>
    </xf>
    <xf numFmtId="0" fontId="4" fillId="2" borderId="32" xfId="0" applyFont="1" applyFill="1" applyBorder="1"/>
    <xf numFmtId="0" fontId="10" fillId="2" borderId="36" xfId="0" applyFont="1" applyFill="1" applyBorder="1" applyAlignment="1">
      <alignment horizontal="left" vertical="center" wrapText="1"/>
    </xf>
    <xf numFmtId="0" fontId="3" fillId="0" borderId="45" xfId="0" applyFont="1" applyBorder="1" applyAlignment="1">
      <alignment vertical="center" wrapText="1"/>
    </xf>
    <xf numFmtId="0" fontId="10" fillId="3" borderId="43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center" wrapText="1"/>
    </xf>
    <xf numFmtId="0" fontId="19" fillId="3" borderId="0" xfId="0" applyFont="1" applyFill="1" applyAlignment="1">
      <alignment wrapText="1"/>
    </xf>
    <xf numFmtId="0" fontId="8" fillId="2" borderId="32" xfId="0" applyFont="1" applyFill="1" applyBorder="1" applyAlignment="1">
      <alignment vertical="center" wrapText="1"/>
    </xf>
    <xf numFmtId="0" fontId="0" fillId="0" borderId="46" xfId="0" applyBorder="1"/>
    <xf numFmtId="0" fontId="0" fillId="0" borderId="6" xfId="0" applyBorder="1"/>
    <xf numFmtId="0" fontId="5" fillId="2" borderId="13" xfId="0" applyFont="1" applyFill="1" applyBorder="1" applyAlignment="1">
      <alignment vertical="center" wrapText="1"/>
    </xf>
    <xf numFmtId="0" fontId="8" fillId="2" borderId="12" xfId="0" applyFont="1" applyFill="1" applyBorder="1" applyAlignment="1">
      <alignment vertical="center" wrapText="1"/>
    </xf>
    <xf numFmtId="164" fontId="0" fillId="0" borderId="20" xfId="0" applyNumberFormat="1" applyBorder="1" applyAlignment="1">
      <alignment wrapText="1"/>
    </xf>
    <xf numFmtId="164" fontId="0" fillId="0" borderId="22" xfId="0" applyNumberFormat="1" applyBorder="1" applyAlignment="1">
      <alignment wrapText="1"/>
    </xf>
    <xf numFmtId="164" fontId="0" fillId="0" borderId="24" xfId="0" applyNumberFormat="1" applyBorder="1" applyAlignment="1">
      <alignment wrapText="1"/>
    </xf>
    <xf numFmtId="164" fontId="0" fillId="0" borderId="26" xfId="0" applyNumberFormat="1" applyBorder="1" applyAlignment="1">
      <alignment wrapText="1"/>
    </xf>
    <xf numFmtId="164" fontId="0" fillId="0" borderId="28" xfId="0" applyNumberFormat="1" applyBorder="1" applyAlignment="1">
      <alignment wrapText="1"/>
    </xf>
    <xf numFmtId="164" fontId="0" fillId="0" borderId="21" xfId="0" applyNumberFormat="1" applyBorder="1" applyAlignment="1">
      <alignment wrapText="1"/>
    </xf>
    <xf numFmtId="164" fontId="0" fillId="0" borderId="23" xfId="0" applyNumberFormat="1" applyBorder="1" applyAlignment="1">
      <alignment wrapText="1"/>
    </xf>
    <xf numFmtId="164" fontId="0" fillId="0" borderId="25" xfId="0" applyNumberFormat="1" applyBorder="1" applyAlignment="1">
      <alignment wrapText="1"/>
    </xf>
    <xf numFmtId="164" fontId="0" fillId="0" borderId="27" xfId="0" applyNumberFormat="1" applyBorder="1" applyAlignment="1">
      <alignment wrapText="1"/>
    </xf>
    <xf numFmtId="164" fontId="0" fillId="0" borderId="15" xfId="0" applyNumberFormat="1" applyBorder="1" applyAlignment="1">
      <alignment wrapText="1"/>
    </xf>
    <xf numFmtId="0" fontId="20" fillId="3" borderId="0" xfId="0" applyFont="1" applyFill="1"/>
    <xf numFmtId="3" fontId="11" fillId="2" borderId="33" xfId="0" applyNumberFormat="1" applyFont="1" applyFill="1" applyBorder="1" applyAlignment="1">
      <alignment horizontal="right" vertical="center"/>
    </xf>
    <xf numFmtId="3" fontId="4" fillId="2" borderId="34" xfId="0" applyNumberFormat="1" applyFont="1" applyFill="1" applyBorder="1" applyAlignment="1">
      <alignment horizontal="right" vertical="center"/>
    </xf>
    <xf numFmtId="3" fontId="4" fillId="2" borderId="35" xfId="0" applyNumberFormat="1" applyFont="1" applyFill="1" applyBorder="1" applyAlignment="1">
      <alignment horizontal="right" vertical="center"/>
    </xf>
    <xf numFmtId="3" fontId="4" fillId="2" borderId="36" xfId="0" applyNumberFormat="1" applyFont="1" applyFill="1" applyBorder="1" applyAlignment="1">
      <alignment horizontal="right" vertical="center"/>
    </xf>
    <xf numFmtId="3" fontId="6" fillId="2" borderId="36" xfId="0" applyNumberFormat="1" applyFont="1" applyFill="1" applyBorder="1" applyAlignment="1">
      <alignment horizontal="right" vertical="center"/>
    </xf>
    <xf numFmtId="4" fontId="11" fillId="2" borderId="40" xfId="0" applyNumberFormat="1" applyFont="1" applyFill="1" applyBorder="1" applyAlignment="1">
      <alignment horizontal="right" vertical="center"/>
    </xf>
    <xf numFmtId="4" fontId="4" fillId="2" borderId="41" xfId="0" applyNumberFormat="1" applyFont="1" applyFill="1" applyBorder="1" applyAlignment="1">
      <alignment horizontal="right" vertical="center"/>
    </xf>
    <xf numFmtId="4" fontId="4" fillId="2" borderId="42" xfId="0" applyNumberFormat="1" applyFont="1" applyFill="1" applyBorder="1" applyAlignment="1">
      <alignment horizontal="right" vertical="center"/>
    </xf>
    <xf numFmtId="4" fontId="4" fillId="2" borderId="43" xfId="0" applyNumberFormat="1" applyFont="1" applyFill="1" applyBorder="1" applyAlignment="1">
      <alignment horizontal="right" vertical="center"/>
    </xf>
    <xf numFmtId="4" fontId="6" fillId="2" borderId="43" xfId="0" applyNumberFormat="1" applyFont="1" applyFill="1" applyBorder="1" applyAlignment="1">
      <alignment horizontal="right" vertical="center"/>
    </xf>
    <xf numFmtId="164" fontId="0" fillId="0" borderId="0" xfId="0" applyNumberFormat="1" applyAlignment="1">
      <alignment wrapText="1"/>
    </xf>
    <xf numFmtId="164" fontId="0" fillId="0" borderId="1" xfId="0" applyNumberFormat="1" applyBorder="1" applyAlignment="1">
      <alignment wrapText="1"/>
    </xf>
    <xf numFmtId="164" fontId="0" fillId="0" borderId="2" xfId="0" applyNumberFormat="1" applyBorder="1" applyAlignment="1">
      <alignment wrapText="1"/>
    </xf>
    <xf numFmtId="164" fontId="0" fillId="0" borderId="6" xfId="0" applyNumberFormat="1" applyBorder="1" applyAlignment="1">
      <alignment wrapText="1"/>
    </xf>
    <xf numFmtId="164" fontId="0" fillId="0" borderId="4" xfId="0" applyNumberFormat="1" applyBorder="1" applyAlignment="1">
      <alignment wrapText="1"/>
    </xf>
    <xf numFmtId="164" fontId="0" fillId="0" borderId="3" xfId="0" applyNumberFormat="1" applyBorder="1" applyAlignment="1">
      <alignment wrapText="1"/>
    </xf>
    <xf numFmtId="164" fontId="0" fillId="0" borderId="5" xfId="0" applyNumberFormat="1" applyBorder="1" applyAlignment="1">
      <alignment wrapText="1"/>
    </xf>
    <xf numFmtId="164" fontId="0" fillId="0" borderId="7" xfId="0" applyNumberFormat="1" applyBorder="1" applyAlignment="1">
      <alignment wrapText="1"/>
    </xf>
    <xf numFmtId="164" fontId="4" fillId="2" borderId="0" xfId="0" applyNumberFormat="1" applyFont="1" applyFill="1" applyAlignment="1">
      <alignment horizontal="right" vertical="center"/>
    </xf>
    <xf numFmtId="164" fontId="4" fillId="2" borderId="2" xfId="0" applyNumberFormat="1" applyFont="1" applyFill="1" applyBorder="1" applyAlignment="1">
      <alignment horizontal="right" vertical="center"/>
    </xf>
    <xf numFmtId="164" fontId="4" fillId="2" borderId="6" xfId="0" applyNumberFormat="1" applyFont="1" applyFill="1" applyBorder="1" applyAlignment="1">
      <alignment horizontal="right" vertical="center"/>
    </xf>
    <xf numFmtId="164" fontId="4" fillId="2" borderId="4" xfId="0" applyNumberFormat="1" applyFont="1" applyFill="1" applyBorder="1" applyAlignment="1">
      <alignment horizontal="right" vertical="center"/>
    </xf>
    <xf numFmtId="164" fontId="4" fillId="2" borderId="5" xfId="0" applyNumberFormat="1" applyFont="1" applyFill="1" applyBorder="1" applyAlignment="1">
      <alignment horizontal="right" vertical="center"/>
    </xf>
    <xf numFmtId="164" fontId="4" fillId="2" borderId="7" xfId="0" applyNumberFormat="1" applyFont="1" applyFill="1" applyBorder="1" applyAlignment="1">
      <alignment horizontal="right" vertical="center"/>
    </xf>
    <xf numFmtId="3" fontId="17" fillId="2" borderId="6" xfId="0" applyNumberFormat="1" applyFont="1" applyFill="1" applyBorder="1" applyAlignment="1">
      <alignment horizontal="right" vertical="center"/>
    </xf>
    <xf numFmtId="3" fontId="17" fillId="2" borderId="7" xfId="0" applyNumberFormat="1" applyFont="1" applyFill="1" applyBorder="1" applyAlignment="1">
      <alignment horizontal="right" vertical="center"/>
    </xf>
    <xf numFmtId="22" fontId="0" fillId="0" borderId="0" xfId="0" applyNumberFormat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5F5DC-BAA3-4053-A668-BABE28172381}">
  <sheetPr codeName="Arkusz1">
    <pageSetUpPr autoPageBreaks="0"/>
  </sheetPr>
  <dimension ref="A2:V47"/>
  <sheetViews>
    <sheetView showGridLines="0" topLeftCell="A18" zoomScale="80" zoomScaleNormal="80" workbookViewId="0">
      <selection activeCell="E10" sqref="E10"/>
    </sheetView>
  </sheetViews>
  <sheetFormatPr defaultRowHeight="15" x14ac:dyDescent="0.25"/>
  <cols>
    <col min="1" max="1" width="12.85546875" customWidth="1"/>
    <col min="2" max="2" width="33.42578125" style="1" customWidth="1"/>
    <col min="3" max="22" width="16.5703125" style="1" customWidth="1"/>
  </cols>
  <sheetData>
    <row r="2" spans="1:22" ht="23.25" x14ac:dyDescent="0.35">
      <c r="A2" s="4" t="s">
        <v>35</v>
      </c>
      <c r="D2" s="45" t="s">
        <v>22</v>
      </c>
      <c r="E2" s="44" t="s">
        <v>102</v>
      </c>
      <c r="F2" s="44">
        <v>2025</v>
      </c>
    </row>
    <row r="3" spans="1:22" ht="15.75" thickBot="1" x14ac:dyDescent="0.3"/>
    <row r="4" spans="1:22" ht="75" x14ac:dyDescent="0.25">
      <c r="B4" s="5"/>
      <c r="C4" s="23" t="s">
        <v>0</v>
      </c>
      <c r="D4" s="26" t="s">
        <v>1</v>
      </c>
      <c r="E4" s="23" t="s">
        <v>36</v>
      </c>
      <c r="F4" s="24" t="s">
        <v>2</v>
      </c>
      <c r="G4" s="26" t="s">
        <v>3</v>
      </c>
      <c r="H4" s="23" t="s">
        <v>4</v>
      </c>
      <c r="I4" s="24" t="s">
        <v>5</v>
      </c>
      <c r="J4" s="24" t="s">
        <v>6</v>
      </c>
      <c r="K4" s="25" t="s">
        <v>7</v>
      </c>
      <c r="L4" s="23" t="s">
        <v>8</v>
      </c>
      <c r="M4" s="24" t="s">
        <v>9</v>
      </c>
      <c r="N4" s="24" t="s">
        <v>10</v>
      </c>
      <c r="O4" s="25" t="s">
        <v>11</v>
      </c>
      <c r="P4" s="6" t="s">
        <v>12</v>
      </c>
      <c r="Q4" s="6" t="s">
        <v>13</v>
      </c>
      <c r="R4" s="6" t="s">
        <v>14</v>
      </c>
      <c r="S4" s="6" t="s">
        <v>15</v>
      </c>
      <c r="T4" s="6" t="s">
        <v>16</v>
      </c>
      <c r="U4" s="6" t="s">
        <v>17</v>
      </c>
      <c r="V4" s="6" t="s">
        <v>18</v>
      </c>
    </row>
    <row r="5" spans="1:22" ht="15.75" x14ac:dyDescent="0.25">
      <c r="B5" s="38" t="s">
        <v>19</v>
      </c>
      <c r="C5" s="51">
        <f>SUM(D5,F5:K5)</f>
        <v>4625361.0404846072</v>
      </c>
      <c r="D5" s="52">
        <v>2756679.8287572679</v>
      </c>
      <c r="E5" s="51">
        <f>SUM(F5:G5)</f>
        <v>729758.50995040452</v>
      </c>
      <c r="F5" s="53">
        <v>413171.9334771728</v>
      </c>
      <c r="G5" s="52">
        <v>316586.57647323178</v>
      </c>
      <c r="H5" s="51">
        <v>592938.58000145631</v>
      </c>
      <c r="I5" s="53">
        <v>304275.27970381081</v>
      </c>
      <c r="J5" s="53">
        <v>147353.0132269593</v>
      </c>
      <c r="K5" s="54">
        <v>94355.828844707998</v>
      </c>
      <c r="L5" s="51">
        <f>SUM(M5:O5)</f>
        <v>1379346.8359209646</v>
      </c>
      <c r="M5" s="53">
        <v>340354.17064232152</v>
      </c>
      <c r="N5" s="53">
        <v>118642.4500606247</v>
      </c>
      <c r="O5" s="54">
        <v>920350.21521801839</v>
      </c>
      <c r="P5" s="55">
        <v>70676.331067416992</v>
      </c>
      <c r="Q5" s="55">
        <v>98861.661158542003</v>
      </c>
      <c r="R5" s="55">
        <v>21779.174001679999</v>
      </c>
      <c r="S5" s="55">
        <f>SUM(D5,F5:G5,H5:K5,M5:O5,P5,Q5,R5)</f>
        <v>6196025.0426332112</v>
      </c>
      <c r="T5" s="55">
        <v>13830.686460000001</v>
      </c>
      <c r="U5" s="55">
        <f>S5+T5</f>
        <v>6209855.7290932117</v>
      </c>
      <c r="V5" s="55">
        <v>0</v>
      </c>
    </row>
    <row r="6" spans="1:22" ht="16.5" thickBot="1" x14ac:dyDescent="0.3">
      <c r="B6" s="39" t="s">
        <v>20</v>
      </c>
      <c r="C6" s="56">
        <f>SUM(D6,F6:K6)</f>
        <v>401550.61310184206</v>
      </c>
      <c r="D6" s="57">
        <v>243982.06022745301</v>
      </c>
      <c r="E6" s="56">
        <f>SUM(F6:G6)</f>
        <v>37927.516759600796</v>
      </c>
      <c r="F6" s="58">
        <v>22950.177199999998</v>
      </c>
      <c r="G6" s="57">
        <v>14977.339559600801</v>
      </c>
      <c r="H6" s="56">
        <v>64227.299721133</v>
      </c>
      <c r="I6" s="58">
        <v>33607.100883655228</v>
      </c>
      <c r="J6" s="58">
        <v>16687.169109999999</v>
      </c>
      <c r="K6" s="59">
        <v>5119.4664000000002</v>
      </c>
      <c r="L6" s="56">
        <f>SUM(M6:O6)</f>
        <v>845911.9795755326</v>
      </c>
      <c r="M6" s="58">
        <v>51711.064743271716</v>
      </c>
      <c r="N6" s="58">
        <v>559027.64284517686</v>
      </c>
      <c r="O6" s="59">
        <v>235173.27198708407</v>
      </c>
      <c r="P6" s="60">
        <v>26919.454066583199</v>
      </c>
      <c r="Q6" s="60">
        <v>52247.630899999996</v>
      </c>
      <c r="R6" s="60">
        <v>3563.1053200000601</v>
      </c>
      <c r="S6" s="60">
        <f>SUM(D6,F6:G6,H6:K6,M6:O6,P6,Q6,R6)</f>
        <v>1330192.7829639581</v>
      </c>
      <c r="T6" s="60">
        <v>1640</v>
      </c>
      <c r="U6" s="60">
        <f>S6+T6</f>
        <v>1331832.7829639581</v>
      </c>
      <c r="V6" s="60">
        <v>0</v>
      </c>
    </row>
    <row r="9" spans="1:22" ht="21" x14ac:dyDescent="0.35">
      <c r="A9" s="4" t="s">
        <v>34</v>
      </c>
    </row>
    <row r="11" spans="1:22" ht="15.75" thickBot="1" x14ac:dyDescent="0.3"/>
    <row r="12" spans="1:22" ht="89.25" x14ac:dyDescent="0.25">
      <c r="B12" s="40"/>
      <c r="C12" s="27" t="s">
        <v>24</v>
      </c>
      <c r="D12" s="28" t="s">
        <v>32</v>
      </c>
      <c r="E12" s="28" t="s">
        <v>33</v>
      </c>
      <c r="F12" s="29" t="s">
        <v>25</v>
      </c>
      <c r="G12" s="30" t="s">
        <v>8</v>
      </c>
      <c r="H12" s="30" t="s">
        <v>12</v>
      </c>
      <c r="I12" s="46" t="s">
        <v>37</v>
      </c>
      <c r="J12" s="31" t="s">
        <v>26</v>
      </c>
      <c r="K12" s="15"/>
      <c r="L12" s="31" t="s">
        <v>27</v>
      </c>
      <c r="V12"/>
    </row>
    <row r="13" spans="1:22" ht="63" x14ac:dyDescent="0.25">
      <c r="B13" s="41" t="s">
        <v>28</v>
      </c>
      <c r="C13" s="62">
        <f>SUM(D13:F13)</f>
        <v>17684</v>
      </c>
      <c r="D13" s="63">
        <v>14446</v>
      </c>
      <c r="E13" s="63">
        <v>3015</v>
      </c>
      <c r="F13" s="64">
        <v>223</v>
      </c>
      <c r="G13" s="65">
        <v>792</v>
      </c>
      <c r="H13" s="65">
        <v>0</v>
      </c>
      <c r="I13" s="65">
        <v>3</v>
      </c>
      <c r="J13" s="65">
        <v>0</v>
      </c>
      <c r="K13" s="12"/>
      <c r="L13" s="66">
        <f>SUM(C13,G13,H13,I13,J13)</f>
        <v>18479</v>
      </c>
      <c r="V13"/>
    </row>
    <row r="14" spans="1:22" ht="15.75" x14ac:dyDescent="0.25">
      <c r="B14" s="36"/>
      <c r="C14" s="32"/>
      <c r="D14" s="33"/>
      <c r="E14" s="33"/>
      <c r="F14" s="34"/>
      <c r="G14" s="35"/>
      <c r="H14" s="35"/>
      <c r="I14" s="35"/>
      <c r="J14" s="35"/>
      <c r="K14" s="13"/>
      <c r="L14" s="37"/>
      <c r="V14"/>
    </row>
    <row r="15" spans="1:22" ht="48" thickBot="1" x14ac:dyDescent="0.3">
      <c r="B15" s="43" t="s">
        <v>31</v>
      </c>
      <c r="C15" s="67">
        <f>SUM(D15:F15)</f>
        <v>4130525.1325094686</v>
      </c>
      <c r="D15" s="68">
        <v>3292635.1779473298</v>
      </c>
      <c r="E15" s="68">
        <v>690767.84516213904</v>
      </c>
      <c r="F15" s="69">
        <v>147122.10939999999</v>
      </c>
      <c r="G15" s="70">
        <v>258377.718896137</v>
      </c>
      <c r="H15" s="70">
        <v>0</v>
      </c>
      <c r="I15" s="70">
        <v>250.74135000000001</v>
      </c>
      <c r="J15" s="70">
        <v>0</v>
      </c>
      <c r="K15" s="14"/>
      <c r="L15" s="71">
        <f>SUM(C15,G15,H15,I15,J15)</f>
        <v>4389153.5927556055</v>
      </c>
      <c r="V15"/>
    </row>
    <row r="19" spans="1:10" x14ac:dyDescent="0.25">
      <c r="B19"/>
      <c r="C19"/>
    </row>
    <row r="20" spans="1:10" ht="23.25" x14ac:dyDescent="0.35">
      <c r="B20" s="61" t="s">
        <v>38</v>
      </c>
    </row>
    <row r="21" spans="1:10" x14ac:dyDescent="0.25">
      <c r="A21" t="s">
        <v>39</v>
      </c>
      <c r="B21" s="1" t="s">
        <v>40</v>
      </c>
      <c r="C21" s="1" t="s">
        <v>41</v>
      </c>
      <c r="D21" s="1" t="s">
        <v>42</v>
      </c>
      <c r="E21" s="1" t="s">
        <v>43</v>
      </c>
      <c r="F21" s="1" t="s">
        <v>44</v>
      </c>
      <c r="G21" s="1" t="s">
        <v>45</v>
      </c>
      <c r="H21" s="1" t="s">
        <v>46</v>
      </c>
      <c r="I21" s="1" t="s">
        <v>47</v>
      </c>
      <c r="J21" s="1" t="s">
        <v>48</v>
      </c>
    </row>
    <row r="22" spans="1:10" ht="90" x14ac:dyDescent="0.25">
      <c r="A22" t="s">
        <v>49</v>
      </c>
      <c r="B22" s="1" t="s">
        <v>50</v>
      </c>
      <c r="C22" s="1" t="s">
        <v>50</v>
      </c>
      <c r="D22" s="1" t="s">
        <v>50</v>
      </c>
      <c r="E22" s="1" t="s">
        <v>51</v>
      </c>
      <c r="F22" s="88">
        <v>45789.647361111114</v>
      </c>
      <c r="G22" s="1">
        <v>26</v>
      </c>
      <c r="H22" s="1">
        <v>26</v>
      </c>
      <c r="I22" s="1">
        <v>21</v>
      </c>
      <c r="J22" s="1">
        <v>11</v>
      </c>
    </row>
    <row r="23" spans="1:10" ht="90" x14ac:dyDescent="0.25">
      <c r="A23" t="s">
        <v>49</v>
      </c>
      <c r="B23" s="1" t="s">
        <v>52</v>
      </c>
      <c r="C23" s="1" t="s">
        <v>52</v>
      </c>
      <c r="D23" s="1" t="s">
        <v>52</v>
      </c>
      <c r="E23" s="1" t="s">
        <v>53</v>
      </c>
      <c r="F23" s="88">
        <v>45966.431145833332</v>
      </c>
      <c r="G23" s="1">
        <v>26</v>
      </c>
      <c r="H23" s="1">
        <v>26</v>
      </c>
      <c r="I23" s="1">
        <v>21</v>
      </c>
      <c r="J23" s="1">
        <v>11</v>
      </c>
    </row>
    <row r="24" spans="1:10" ht="60" x14ac:dyDescent="0.25">
      <c r="A24" t="s">
        <v>49</v>
      </c>
      <c r="B24" s="1" t="s">
        <v>54</v>
      </c>
      <c r="E24" s="1" t="s">
        <v>55</v>
      </c>
      <c r="F24" s="88">
        <v>45789.647534722222</v>
      </c>
      <c r="G24" s="1">
        <v>26</v>
      </c>
      <c r="H24" s="1">
        <v>26</v>
      </c>
      <c r="I24" s="1">
        <v>21</v>
      </c>
      <c r="J24" s="1">
        <v>11</v>
      </c>
    </row>
    <row r="25" spans="1:10" ht="105" x14ac:dyDescent="0.25">
      <c r="A25" t="s">
        <v>49</v>
      </c>
      <c r="B25" s="1" t="s">
        <v>56</v>
      </c>
      <c r="C25" s="1" t="s">
        <v>56</v>
      </c>
      <c r="D25" s="1" t="s">
        <v>56</v>
      </c>
      <c r="E25" s="1" t="s">
        <v>57</v>
      </c>
      <c r="F25" s="88">
        <v>45789.647812499999</v>
      </c>
      <c r="G25" s="1">
        <v>26</v>
      </c>
      <c r="H25" s="1">
        <v>26</v>
      </c>
      <c r="I25" s="1">
        <v>21</v>
      </c>
      <c r="J25" s="1">
        <v>11</v>
      </c>
    </row>
    <row r="26" spans="1:10" ht="60" x14ac:dyDescent="0.25">
      <c r="A26" t="s">
        <v>49</v>
      </c>
      <c r="B26" s="1" t="s">
        <v>58</v>
      </c>
      <c r="C26" s="1" t="s">
        <v>58</v>
      </c>
      <c r="E26" s="1" t="s">
        <v>59</v>
      </c>
      <c r="F26" s="88">
        <v>45789.647939814815</v>
      </c>
      <c r="G26" s="1">
        <v>26</v>
      </c>
      <c r="H26" s="1">
        <v>26</v>
      </c>
      <c r="I26" s="1">
        <v>21</v>
      </c>
      <c r="J26" s="1">
        <v>11</v>
      </c>
    </row>
    <row r="27" spans="1:10" ht="60" x14ac:dyDescent="0.25">
      <c r="A27" t="s">
        <v>49</v>
      </c>
      <c r="B27" s="1" t="s">
        <v>60</v>
      </c>
      <c r="C27" s="1" t="s">
        <v>60</v>
      </c>
      <c r="E27" s="1" t="s">
        <v>61</v>
      </c>
      <c r="F27" s="88">
        <v>45789.648078703707</v>
      </c>
      <c r="G27" s="1">
        <v>26</v>
      </c>
      <c r="H27" s="1">
        <v>26</v>
      </c>
      <c r="I27" s="1">
        <v>21</v>
      </c>
      <c r="J27" s="1">
        <v>11</v>
      </c>
    </row>
    <row r="28" spans="1:10" ht="105" x14ac:dyDescent="0.25">
      <c r="A28" t="s">
        <v>49</v>
      </c>
      <c r="B28" s="1" t="s">
        <v>62</v>
      </c>
      <c r="C28" s="1" t="s">
        <v>62</v>
      </c>
      <c r="D28" s="1" t="s">
        <v>62</v>
      </c>
      <c r="E28" s="1" t="s">
        <v>63</v>
      </c>
      <c r="F28" s="88">
        <v>45789.648356481484</v>
      </c>
      <c r="G28" s="1">
        <v>26</v>
      </c>
      <c r="H28" s="1">
        <v>26</v>
      </c>
      <c r="I28" s="1">
        <v>21</v>
      </c>
      <c r="J28" s="1">
        <v>11</v>
      </c>
    </row>
    <row r="29" spans="1:10" ht="75" x14ac:dyDescent="0.25">
      <c r="A29" t="s">
        <v>49</v>
      </c>
      <c r="B29" s="1" t="s">
        <v>64</v>
      </c>
      <c r="C29" s="1" t="s">
        <v>64</v>
      </c>
      <c r="E29" s="1" t="s">
        <v>65</v>
      </c>
      <c r="F29" s="88">
        <v>45789.650625000002</v>
      </c>
      <c r="G29" s="1">
        <v>26</v>
      </c>
      <c r="H29" s="1">
        <v>26</v>
      </c>
      <c r="I29" s="1">
        <v>21</v>
      </c>
      <c r="J29" s="1">
        <v>11</v>
      </c>
    </row>
    <row r="30" spans="1:10" ht="60" x14ac:dyDescent="0.25">
      <c r="A30" t="s">
        <v>49</v>
      </c>
      <c r="B30" s="1" t="s">
        <v>66</v>
      </c>
      <c r="C30" s="1" t="s">
        <v>66</v>
      </c>
      <c r="E30" s="1" t="s">
        <v>67</v>
      </c>
      <c r="F30" s="88">
        <v>45789.648217592592</v>
      </c>
      <c r="G30" s="1">
        <v>26</v>
      </c>
      <c r="H30" s="1">
        <v>26</v>
      </c>
      <c r="I30" s="1">
        <v>21</v>
      </c>
      <c r="J30" s="1">
        <v>11</v>
      </c>
    </row>
    <row r="31" spans="1:10" ht="90" x14ac:dyDescent="0.25">
      <c r="A31" t="s">
        <v>49</v>
      </c>
      <c r="B31" s="1" t="s">
        <v>68</v>
      </c>
      <c r="C31" s="1" t="s">
        <v>68</v>
      </c>
      <c r="E31" s="1" t="s">
        <v>69</v>
      </c>
      <c r="F31" s="88">
        <v>45789.648506944446</v>
      </c>
      <c r="G31" s="1">
        <v>26</v>
      </c>
      <c r="H31" s="1">
        <v>26</v>
      </c>
      <c r="I31" s="1">
        <v>21</v>
      </c>
      <c r="J31" s="1">
        <v>11</v>
      </c>
    </row>
    <row r="32" spans="1:10" ht="75" x14ac:dyDescent="0.25">
      <c r="A32" t="s">
        <v>49</v>
      </c>
      <c r="B32" s="1" t="s">
        <v>70</v>
      </c>
      <c r="C32" s="1" t="s">
        <v>70</v>
      </c>
      <c r="D32" s="1" t="s">
        <v>70</v>
      </c>
      <c r="E32" s="1" t="s">
        <v>71</v>
      </c>
      <c r="F32" s="88">
        <v>45789.648657407408</v>
      </c>
      <c r="G32" s="1">
        <v>26</v>
      </c>
      <c r="H32" s="1">
        <v>26</v>
      </c>
      <c r="I32" s="1">
        <v>21</v>
      </c>
      <c r="J32" s="1">
        <v>11</v>
      </c>
    </row>
    <row r="33" spans="1:10" ht="105" x14ac:dyDescent="0.25">
      <c r="A33" t="s">
        <v>49</v>
      </c>
      <c r="B33" s="1" t="s">
        <v>72</v>
      </c>
      <c r="E33" s="1" t="s">
        <v>73</v>
      </c>
      <c r="F33" s="88">
        <v>45789.64880787037</v>
      </c>
      <c r="G33" s="1">
        <v>26</v>
      </c>
      <c r="H33" s="1">
        <v>26</v>
      </c>
      <c r="I33" s="1">
        <v>21</v>
      </c>
      <c r="J33" s="1">
        <v>11</v>
      </c>
    </row>
    <row r="34" spans="1:10" ht="120" x14ac:dyDescent="0.25">
      <c r="A34" t="s">
        <v>49</v>
      </c>
      <c r="B34" s="1" t="s">
        <v>74</v>
      </c>
      <c r="C34" s="1" t="s">
        <v>74</v>
      </c>
      <c r="D34" s="1" t="s">
        <v>74</v>
      </c>
      <c r="E34" s="1" t="s">
        <v>75</v>
      </c>
      <c r="F34" s="88">
        <v>45789.648969907408</v>
      </c>
      <c r="G34" s="1">
        <v>26</v>
      </c>
      <c r="H34" s="1">
        <v>26</v>
      </c>
      <c r="I34" s="1">
        <v>21</v>
      </c>
      <c r="J34" s="1">
        <v>11</v>
      </c>
    </row>
    <row r="35" spans="1:10" ht="45" x14ac:dyDescent="0.25">
      <c r="A35" t="s">
        <v>49</v>
      </c>
      <c r="B35" s="1" t="s">
        <v>76</v>
      </c>
      <c r="E35" s="1" t="s">
        <v>77</v>
      </c>
      <c r="F35" s="88">
        <v>45789.649108796293</v>
      </c>
      <c r="G35" s="1">
        <v>26</v>
      </c>
      <c r="H35" s="1">
        <v>26</v>
      </c>
      <c r="I35" s="1">
        <v>21</v>
      </c>
      <c r="J35" s="1">
        <v>11</v>
      </c>
    </row>
    <row r="36" spans="1:10" ht="75" x14ac:dyDescent="0.25">
      <c r="A36" t="s">
        <v>49</v>
      </c>
      <c r="B36" s="1" t="s">
        <v>78</v>
      </c>
      <c r="C36" s="1" t="s">
        <v>78</v>
      </c>
      <c r="E36" s="1" t="s">
        <v>79</v>
      </c>
      <c r="F36" s="88">
        <v>45789.649259259262</v>
      </c>
      <c r="G36" s="1">
        <v>26</v>
      </c>
      <c r="H36" s="1">
        <v>26</v>
      </c>
      <c r="I36" s="1">
        <v>21</v>
      </c>
      <c r="J36" s="1">
        <v>11</v>
      </c>
    </row>
    <row r="37" spans="1:10" ht="75" x14ac:dyDescent="0.25">
      <c r="A37" t="s">
        <v>49</v>
      </c>
      <c r="B37" s="1" t="s">
        <v>80</v>
      </c>
      <c r="C37" s="1" t="s">
        <v>80</v>
      </c>
      <c r="E37" s="1" t="s">
        <v>81</v>
      </c>
      <c r="F37" s="88">
        <v>45789.649409722224</v>
      </c>
      <c r="G37" s="1">
        <v>26</v>
      </c>
      <c r="H37" s="1">
        <v>26</v>
      </c>
      <c r="I37" s="1">
        <v>21</v>
      </c>
      <c r="J37" s="1">
        <v>11</v>
      </c>
    </row>
    <row r="38" spans="1:10" ht="60" x14ac:dyDescent="0.25">
      <c r="A38" t="s">
        <v>49</v>
      </c>
      <c r="B38" s="1" t="s">
        <v>82</v>
      </c>
      <c r="C38" s="1" t="s">
        <v>82</v>
      </c>
      <c r="D38" s="1" t="s">
        <v>82</v>
      </c>
      <c r="E38" s="1" t="s">
        <v>83</v>
      </c>
      <c r="F38" s="88">
        <v>45789.649537037039</v>
      </c>
      <c r="G38" s="1">
        <v>26</v>
      </c>
      <c r="H38" s="1">
        <v>26</v>
      </c>
      <c r="I38" s="1">
        <v>21</v>
      </c>
      <c r="J38" s="1">
        <v>11</v>
      </c>
    </row>
    <row r="39" spans="1:10" ht="105" x14ac:dyDescent="0.25">
      <c r="A39" t="s">
        <v>49</v>
      </c>
      <c r="B39" s="1" t="s">
        <v>84</v>
      </c>
      <c r="C39" s="1" t="s">
        <v>84</v>
      </c>
      <c r="D39" s="1" t="s">
        <v>84</v>
      </c>
      <c r="E39" s="1" t="s">
        <v>85</v>
      </c>
      <c r="F39" s="88">
        <v>45789.69027777778</v>
      </c>
      <c r="G39" s="1">
        <v>26</v>
      </c>
      <c r="H39" s="1">
        <v>26</v>
      </c>
      <c r="I39" s="1">
        <v>21</v>
      </c>
      <c r="J39" s="1">
        <v>11</v>
      </c>
    </row>
    <row r="40" spans="1:10" ht="90" x14ac:dyDescent="0.25">
      <c r="A40" t="s">
        <v>49</v>
      </c>
      <c r="B40" s="1" t="s">
        <v>86</v>
      </c>
      <c r="C40" s="1" t="s">
        <v>86</v>
      </c>
      <c r="D40" s="1" t="s">
        <v>86</v>
      </c>
      <c r="E40" s="1" t="s">
        <v>87</v>
      </c>
      <c r="F40" s="88">
        <v>45789.649687500001</v>
      </c>
      <c r="G40" s="1">
        <v>26</v>
      </c>
      <c r="H40" s="1">
        <v>26</v>
      </c>
      <c r="I40" s="1">
        <v>21</v>
      </c>
      <c r="J40" s="1">
        <v>11</v>
      </c>
    </row>
    <row r="41" spans="1:10" ht="90" x14ac:dyDescent="0.25">
      <c r="A41" t="s">
        <v>49</v>
      </c>
      <c r="B41" s="1" t="s">
        <v>88</v>
      </c>
      <c r="C41" s="1" t="s">
        <v>88</v>
      </c>
      <c r="D41" s="1" t="s">
        <v>88</v>
      </c>
      <c r="E41" s="1" t="s">
        <v>89</v>
      </c>
      <c r="F41" s="88">
        <v>45789.649826388886</v>
      </c>
      <c r="G41" s="1">
        <v>26</v>
      </c>
      <c r="H41" s="1">
        <v>26</v>
      </c>
      <c r="I41" s="1">
        <v>21</v>
      </c>
      <c r="J41" s="1">
        <v>11</v>
      </c>
    </row>
    <row r="42" spans="1:10" ht="90" x14ac:dyDescent="0.25">
      <c r="A42" t="s">
        <v>49</v>
      </c>
      <c r="B42" s="1" t="s">
        <v>90</v>
      </c>
      <c r="C42" s="1" t="s">
        <v>90</v>
      </c>
      <c r="D42" s="1" t="s">
        <v>90</v>
      </c>
      <c r="E42" s="1" t="s">
        <v>91</v>
      </c>
      <c r="F42" s="88">
        <v>45789.649988425925</v>
      </c>
      <c r="G42" s="1">
        <v>26</v>
      </c>
      <c r="H42" s="1">
        <v>26</v>
      </c>
      <c r="I42" s="1">
        <v>21</v>
      </c>
      <c r="J42" s="1">
        <v>11</v>
      </c>
    </row>
    <row r="43" spans="1:10" ht="60" x14ac:dyDescent="0.25">
      <c r="A43" t="s">
        <v>49</v>
      </c>
      <c r="B43" s="1" t="s">
        <v>92</v>
      </c>
      <c r="C43" s="1" t="s">
        <v>92</v>
      </c>
      <c r="E43" s="1" t="s">
        <v>93</v>
      </c>
      <c r="F43" s="88">
        <v>45789.65011574074</v>
      </c>
      <c r="G43" s="1">
        <v>26</v>
      </c>
      <c r="H43" s="1">
        <v>26</v>
      </c>
      <c r="I43" s="1">
        <v>21</v>
      </c>
      <c r="J43" s="1">
        <v>11</v>
      </c>
    </row>
    <row r="44" spans="1:10" ht="75" x14ac:dyDescent="0.25">
      <c r="A44" t="s">
        <v>49</v>
      </c>
      <c r="B44" s="1" t="s">
        <v>94</v>
      </c>
      <c r="C44" s="1" t="s">
        <v>94</v>
      </c>
      <c r="E44" s="1" t="s">
        <v>95</v>
      </c>
      <c r="F44" s="88">
        <v>45789.650243055556</v>
      </c>
      <c r="G44" s="1">
        <v>26</v>
      </c>
      <c r="H44" s="1">
        <v>26</v>
      </c>
      <c r="I44" s="1">
        <v>21</v>
      </c>
      <c r="J44" s="1">
        <v>11</v>
      </c>
    </row>
    <row r="45" spans="1:10" ht="60" x14ac:dyDescent="0.25">
      <c r="A45" t="s">
        <v>49</v>
      </c>
      <c r="B45" s="1" t="s">
        <v>96</v>
      </c>
      <c r="E45" s="1" t="s">
        <v>97</v>
      </c>
      <c r="F45" s="88">
        <v>45789.761562500003</v>
      </c>
      <c r="G45" s="1">
        <v>26</v>
      </c>
      <c r="H45" s="1">
        <v>26</v>
      </c>
      <c r="I45" s="1">
        <v>21</v>
      </c>
      <c r="J45" s="1">
        <v>11</v>
      </c>
    </row>
    <row r="46" spans="1:10" ht="60" x14ac:dyDescent="0.25">
      <c r="A46" t="s">
        <v>49</v>
      </c>
      <c r="B46" s="1" t="s">
        <v>98</v>
      </c>
      <c r="E46" s="1" t="s">
        <v>99</v>
      </c>
      <c r="F46" s="88">
        <v>45789.650370370371</v>
      </c>
      <c r="G46" s="1">
        <v>26</v>
      </c>
      <c r="H46" s="1">
        <v>26</v>
      </c>
      <c r="I46" s="1">
        <v>21</v>
      </c>
      <c r="J46" s="1">
        <v>11</v>
      </c>
    </row>
    <row r="47" spans="1:10" ht="30" x14ac:dyDescent="0.25">
      <c r="A47" t="s">
        <v>49</v>
      </c>
      <c r="B47" s="1" t="s">
        <v>100</v>
      </c>
      <c r="C47" s="1" t="s">
        <v>100</v>
      </c>
      <c r="E47" s="1" t="s">
        <v>101</v>
      </c>
      <c r="F47" s="88">
        <v>45789.650509259256</v>
      </c>
      <c r="G47" s="1">
        <v>26</v>
      </c>
      <c r="H47" s="1">
        <v>26</v>
      </c>
      <c r="I47" s="1">
        <v>21</v>
      </c>
      <c r="J47" s="1">
        <v>11</v>
      </c>
    </row>
  </sheetData>
  <pageMargins left="0.7" right="0.7" top="0.75" bottom="0.75" header="0.3" footer="0.3"/>
  <pageSetup paperSize="9" orientation="portrait" r:id="rId1"/>
  <headerFooter>
    <oddFooter>&amp;R_x000D_&amp;1#&amp;"Calibri"&amp;10&amp;K0000FF Informacje Wewnętrzne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24C2B-519D-46B4-A5C4-78FF591364BB}">
  <sheetPr codeName="Arkusz2">
    <pageSetUpPr autoPageBreaks="0"/>
  </sheetPr>
  <dimension ref="A2:V157"/>
  <sheetViews>
    <sheetView showGridLines="0" tabSelected="1" workbookViewId="0">
      <selection activeCell="B19" sqref="B19"/>
    </sheetView>
  </sheetViews>
  <sheetFormatPr defaultRowHeight="15" x14ac:dyDescent="0.25"/>
  <cols>
    <col min="1" max="1" width="12.85546875" customWidth="1"/>
    <col min="2" max="2" width="43.140625" style="1" customWidth="1"/>
    <col min="3" max="22" width="16.5703125" style="1" customWidth="1"/>
  </cols>
  <sheetData>
    <row r="2" spans="2:22" ht="21" x14ac:dyDescent="0.35">
      <c r="B2" s="4" t="s">
        <v>103</v>
      </c>
    </row>
    <row r="3" spans="2:22" ht="23.25" x14ac:dyDescent="0.35">
      <c r="B3" s="4" t="s">
        <v>35</v>
      </c>
      <c r="D3" s="45" t="s">
        <v>22</v>
      </c>
      <c r="E3" s="44" t="s">
        <v>102</v>
      </c>
      <c r="F3" s="44">
        <v>2025</v>
      </c>
    </row>
    <row r="4" spans="2:22" ht="15.75" thickBot="1" x14ac:dyDescent="0.3"/>
    <row r="5" spans="2:22" s="7" customFormat="1" ht="75" x14ac:dyDescent="0.25">
      <c r="B5" s="42" t="s">
        <v>21</v>
      </c>
      <c r="C5" s="9" t="s">
        <v>0</v>
      </c>
      <c r="D5" s="9" t="s">
        <v>1</v>
      </c>
      <c r="E5" s="8" t="s">
        <v>36</v>
      </c>
      <c r="F5" s="9" t="s">
        <v>2</v>
      </c>
      <c r="G5" s="10" t="s">
        <v>3</v>
      </c>
      <c r="H5" s="9" t="s">
        <v>4</v>
      </c>
      <c r="I5" s="9" t="s">
        <v>5</v>
      </c>
      <c r="J5" s="9" t="s">
        <v>6</v>
      </c>
      <c r="K5" s="10" t="s">
        <v>7</v>
      </c>
      <c r="L5" s="8" t="s">
        <v>8</v>
      </c>
      <c r="M5" s="9" t="s">
        <v>9</v>
      </c>
      <c r="N5" s="9" t="s">
        <v>10</v>
      </c>
      <c r="O5" s="10" t="s">
        <v>11</v>
      </c>
      <c r="P5" s="11" t="s">
        <v>12</v>
      </c>
      <c r="Q5" s="11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</row>
    <row r="6" spans="2:22" x14ac:dyDescent="0.25">
      <c r="B6" s="47" t="s">
        <v>50</v>
      </c>
      <c r="C6" s="72">
        <f>SUM(D6,F6:K6)</f>
        <v>202113.6679</v>
      </c>
      <c r="D6" s="72">
        <v>88948.231610000003</v>
      </c>
      <c r="E6" s="73">
        <f>SUM(F6:G6)</f>
        <v>41016.344010000001</v>
      </c>
      <c r="F6" s="72">
        <v>20715.80243</v>
      </c>
      <c r="G6" s="74">
        <v>20300.541580000001</v>
      </c>
      <c r="H6" s="72">
        <v>35280.813049999997</v>
      </c>
      <c r="I6" s="72">
        <v>19056.297210000001</v>
      </c>
      <c r="J6" s="72">
        <v>15164.1495</v>
      </c>
      <c r="K6" s="74">
        <v>2647.8325199999999</v>
      </c>
      <c r="L6" s="73">
        <f>SUM(M6:O6)</f>
        <v>56046.273449999993</v>
      </c>
      <c r="M6" s="72">
        <v>27809.055270000001</v>
      </c>
      <c r="N6" s="72">
        <v>5585.5061299999998</v>
      </c>
      <c r="O6" s="74">
        <v>22651.712049999998</v>
      </c>
      <c r="P6" s="75">
        <v>76.317080000000004</v>
      </c>
      <c r="Q6" s="75">
        <v>7544.3961300000001</v>
      </c>
      <c r="R6" s="75">
        <v>0</v>
      </c>
      <c r="S6" s="75">
        <f>SUM(D6,F6:G6,H6:K6,M6:O6,P6,Q6,R6)</f>
        <v>265780.65456</v>
      </c>
      <c r="T6" s="75">
        <v>0</v>
      </c>
      <c r="U6" s="75">
        <f>S6+T6</f>
        <v>265780.65456</v>
      </c>
      <c r="V6" s="75">
        <v>0</v>
      </c>
    </row>
    <row r="7" spans="2:22" x14ac:dyDescent="0.25">
      <c r="B7" s="48" t="s">
        <v>52</v>
      </c>
      <c r="C7" s="72">
        <f t="shared" ref="C7:C30" si="0">SUM(D7,F7:K7)</f>
        <v>205946.97654855662</v>
      </c>
      <c r="D7" s="72">
        <v>137626.77240205</v>
      </c>
      <c r="E7" s="73">
        <f t="shared" ref="E7:E30" si="1">SUM(F7:G7)</f>
        <v>49559.194771170602</v>
      </c>
      <c r="F7" s="72">
        <v>21866.930393062001</v>
      </c>
      <c r="G7" s="74">
        <v>27692.264378108601</v>
      </c>
      <c r="H7" s="72">
        <v>6569.5205929399999</v>
      </c>
      <c r="I7" s="72">
        <v>9168.9636329999994</v>
      </c>
      <c r="J7" s="72">
        <v>342.9</v>
      </c>
      <c r="K7" s="74">
        <v>2679.6251493959999</v>
      </c>
      <c r="L7" s="73">
        <f t="shared" ref="L7:L30" si="2">SUM(M7:O7)</f>
        <v>72978.682197312999</v>
      </c>
      <c r="M7" s="72">
        <v>15029.137563423999</v>
      </c>
      <c r="N7" s="72">
        <v>13802.885179999999</v>
      </c>
      <c r="O7" s="74">
        <v>44146.659453888999</v>
      </c>
      <c r="P7" s="75">
        <v>2709.260187206</v>
      </c>
      <c r="Q7" s="75">
        <v>0</v>
      </c>
      <c r="R7" s="75">
        <v>0</v>
      </c>
      <c r="S7" s="75">
        <f t="shared" ref="S7:S30" si="3">SUM(D7,F7:G7,H7:K7,M7:O7,P7,Q7,R7)</f>
        <v>281634.91893307562</v>
      </c>
      <c r="T7" s="75">
        <v>2430.6864599999999</v>
      </c>
      <c r="U7" s="75">
        <f t="shared" ref="U7:U30" si="4">S7+T7</f>
        <v>284065.60539307562</v>
      </c>
      <c r="V7" s="75">
        <v>0</v>
      </c>
    </row>
    <row r="8" spans="2:22" x14ac:dyDescent="0.25">
      <c r="B8" s="48" t="s">
        <v>54</v>
      </c>
      <c r="C8" s="72">
        <f t="shared" si="0"/>
        <v>2888.7918600000003</v>
      </c>
      <c r="D8" s="72">
        <v>368.79185999999999</v>
      </c>
      <c r="E8" s="73">
        <f t="shared" si="1"/>
        <v>0</v>
      </c>
      <c r="F8" s="72">
        <v>0</v>
      </c>
      <c r="G8" s="74">
        <v>0</v>
      </c>
      <c r="H8" s="72">
        <v>166</v>
      </c>
      <c r="I8" s="72">
        <v>0</v>
      </c>
      <c r="J8" s="72">
        <v>0</v>
      </c>
      <c r="K8" s="74">
        <v>2354</v>
      </c>
      <c r="L8" s="73">
        <f t="shared" si="2"/>
        <v>5482.0753100000002</v>
      </c>
      <c r="M8" s="72">
        <v>2285.9704000000002</v>
      </c>
      <c r="N8" s="72">
        <v>0</v>
      </c>
      <c r="O8" s="74">
        <v>3196.10491</v>
      </c>
      <c r="P8" s="75">
        <v>0</v>
      </c>
      <c r="Q8" s="75">
        <v>0</v>
      </c>
      <c r="R8" s="75">
        <v>0</v>
      </c>
      <c r="S8" s="75">
        <f t="shared" si="3"/>
        <v>8370.8671700000014</v>
      </c>
      <c r="T8" s="75">
        <v>0</v>
      </c>
      <c r="U8" s="75">
        <f t="shared" si="4"/>
        <v>8370.8671700000014</v>
      </c>
      <c r="V8" s="75">
        <v>0</v>
      </c>
    </row>
    <row r="9" spans="2:22" x14ac:dyDescent="0.25">
      <c r="B9" s="48" t="s">
        <v>56</v>
      </c>
      <c r="C9" s="72">
        <f t="shared" si="0"/>
        <v>10592.77217</v>
      </c>
      <c r="D9" s="72">
        <v>0</v>
      </c>
      <c r="E9" s="73">
        <f t="shared" si="1"/>
        <v>4243.8684800000001</v>
      </c>
      <c r="F9" s="72">
        <v>367</v>
      </c>
      <c r="G9" s="74">
        <v>3876.8684800000001</v>
      </c>
      <c r="H9" s="72">
        <v>2661.1476200000002</v>
      </c>
      <c r="I9" s="72">
        <v>2338.9890700000001</v>
      </c>
      <c r="J9" s="72">
        <v>0</v>
      </c>
      <c r="K9" s="74">
        <v>1348.7670000000001</v>
      </c>
      <c r="L9" s="73">
        <f t="shared" si="2"/>
        <v>23652.792849999998</v>
      </c>
      <c r="M9" s="72">
        <v>15476.74215</v>
      </c>
      <c r="N9" s="72">
        <v>2234.8375099999998</v>
      </c>
      <c r="O9" s="74">
        <v>5941.2131900000004</v>
      </c>
      <c r="P9" s="75">
        <v>1087.6023600000001</v>
      </c>
      <c r="Q9" s="75">
        <v>3762.0346399999999</v>
      </c>
      <c r="R9" s="75">
        <v>0</v>
      </c>
      <c r="S9" s="75">
        <f t="shared" si="3"/>
        <v>39095.202019999997</v>
      </c>
      <c r="T9" s="75">
        <v>0</v>
      </c>
      <c r="U9" s="75">
        <f t="shared" si="4"/>
        <v>39095.202019999997</v>
      </c>
      <c r="V9" s="75">
        <v>0</v>
      </c>
    </row>
    <row r="10" spans="2:22" x14ac:dyDescent="0.25">
      <c r="B10" s="48" t="s">
        <v>58</v>
      </c>
      <c r="C10" s="72">
        <f t="shared" si="0"/>
        <v>22445.050000000003</v>
      </c>
      <c r="D10" s="72">
        <v>5348.37</v>
      </c>
      <c r="E10" s="73">
        <f t="shared" si="1"/>
        <v>2917.2</v>
      </c>
      <c r="F10" s="72">
        <v>1430.55</v>
      </c>
      <c r="G10" s="74">
        <v>1486.65</v>
      </c>
      <c r="H10" s="72">
        <v>4658.59</v>
      </c>
      <c r="I10" s="72">
        <v>3400.76</v>
      </c>
      <c r="J10" s="72">
        <v>4514.91</v>
      </c>
      <c r="K10" s="74">
        <v>1605.22</v>
      </c>
      <c r="L10" s="73">
        <f t="shared" si="2"/>
        <v>8151.4400000000005</v>
      </c>
      <c r="M10" s="72">
        <v>1180.4000000000001</v>
      </c>
      <c r="N10" s="72">
        <v>325</v>
      </c>
      <c r="O10" s="74">
        <v>6646.04</v>
      </c>
      <c r="P10" s="75">
        <v>0</v>
      </c>
      <c r="Q10" s="75">
        <v>1032.3599999999999</v>
      </c>
      <c r="R10" s="75">
        <v>0</v>
      </c>
      <c r="S10" s="75">
        <f t="shared" si="3"/>
        <v>31628.850000000006</v>
      </c>
      <c r="T10" s="75">
        <v>0</v>
      </c>
      <c r="U10" s="75">
        <f t="shared" si="4"/>
        <v>31628.850000000006</v>
      </c>
      <c r="V10" s="75">
        <v>0</v>
      </c>
    </row>
    <row r="11" spans="2:22" x14ac:dyDescent="0.25">
      <c r="B11" s="48" t="s">
        <v>60</v>
      </c>
      <c r="C11" s="72">
        <f t="shared" si="0"/>
        <v>0</v>
      </c>
      <c r="D11" s="72">
        <v>0</v>
      </c>
      <c r="E11" s="73">
        <f t="shared" si="1"/>
        <v>0</v>
      </c>
      <c r="F11" s="72">
        <v>0</v>
      </c>
      <c r="G11" s="74">
        <v>0</v>
      </c>
      <c r="H11" s="72">
        <v>0</v>
      </c>
      <c r="I11" s="72">
        <v>0</v>
      </c>
      <c r="J11" s="72">
        <v>0</v>
      </c>
      <c r="K11" s="74">
        <v>0</v>
      </c>
      <c r="L11" s="73">
        <f t="shared" si="2"/>
        <v>24669.690699073399</v>
      </c>
      <c r="M11" s="72">
        <v>0</v>
      </c>
      <c r="N11" s="72">
        <v>0</v>
      </c>
      <c r="O11" s="74">
        <v>24669.690699073399</v>
      </c>
      <c r="P11" s="75">
        <v>0</v>
      </c>
      <c r="Q11" s="75">
        <v>0</v>
      </c>
      <c r="R11" s="75">
        <v>0</v>
      </c>
      <c r="S11" s="75">
        <f t="shared" si="3"/>
        <v>24669.690699073399</v>
      </c>
      <c r="T11" s="75">
        <v>0</v>
      </c>
      <c r="U11" s="75">
        <f t="shared" si="4"/>
        <v>24669.690699073399</v>
      </c>
      <c r="V11" s="75">
        <v>0</v>
      </c>
    </row>
    <row r="12" spans="2:22" x14ac:dyDescent="0.25">
      <c r="B12" s="48" t="s">
        <v>62</v>
      </c>
      <c r="C12" s="72">
        <f t="shared" si="0"/>
        <v>5556.19</v>
      </c>
      <c r="D12" s="72">
        <v>0</v>
      </c>
      <c r="E12" s="73">
        <f t="shared" si="1"/>
        <v>0</v>
      </c>
      <c r="F12" s="72">
        <v>0</v>
      </c>
      <c r="G12" s="74">
        <v>0</v>
      </c>
      <c r="H12" s="72">
        <v>5264.2</v>
      </c>
      <c r="I12" s="72">
        <v>291.99</v>
      </c>
      <c r="J12" s="72">
        <v>0</v>
      </c>
      <c r="K12" s="74">
        <v>0</v>
      </c>
      <c r="L12" s="73">
        <f t="shared" si="2"/>
        <v>2922.27</v>
      </c>
      <c r="M12" s="72">
        <v>605.51</v>
      </c>
      <c r="N12" s="72">
        <v>1761.33</v>
      </c>
      <c r="O12" s="74">
        <v>555.42999999999995</v>
      </c>
      <c r="P12" s="75">
        <v>681.51</v>
      </c>
      <c r="Q12" s="75">
        <v>0</v>
      </c>
      <c r="R12" s="75">
        <v>0</v>
      </c>
      <c r="S12" s="75">
        <f t="shared" si="3"/>
        <v>9159.9699999999993</v>
      </c>
      <c r="T12" s="75">
        <v>0</v>
      </c>
      <c r="U12" s="75">
        <f t="shared" si="4"/>
        <v>9159.9699999999993</v>
      </c>
      <c r="V12" s="75">
        <v>0</v>
      </c>
    </row>
    <row r="13" spans="2:22" x14ac:dyDescent="0.25">
      <c r="B13" s="48" t="s">
        <v>64</v>
      </c>
      <c r="C13" s="72">
        <f t="shared" si="0"/>
        <v>7036.2850000000008</v>
      </c>
      <c r="D13" s="72">
        <v>756.59900000000005</v>
      </c>
      <c r="E13" s="73">
        <f t="shared" si="1"/>
        <v>125.39100000000001</v>
      </c>
      <c r="F13" s="72">
        <v>125.39100000000001</v>
      </c>
      <c r="G13" s="74">
        <v>0</v>
      </c>
      <c r="H13" s="72">
        <v>1570.2260000000001</v>
      </c>
      <c r="I13" s="72">
        <v>4584.0690000000004</v>
      </c>
      <c r="J13" s="72">
        <v>0</v>
      </c>
      <c r="K13" s="74">
        <v>0</v>
      </c>
      <c r="L13" s="73">
        <f t="shared" si="2"/>
        <v>28959.861000000001</v>
      </c>
      <c r="M13" s="72">
        <v>0</v>
      </c>
      <c r="N13" s="72">
        <v>2254.5590000000002</v>
      </c>
      <c r="O13" s="74">
        <v>26705.302</v>
      </c>
      <c r="P13" s="75">
        <v>0</v>
      </c>
      <c r="Q13" s="75">
        <v>0</v>
      </c>
      <c r="R13" s="75">
        <v>0</v>
      </c>
      <c r="S13" s="75">
        <f t="shared" si="3"/>
        <v>35996.146000000001</v>
      </c>
      <c r="T13" s="75">
        <v>0</v>
      </c>
      <c r="U13" s="75">
        <f t="shared" si="4"/>
        <v>35996.146000000001</v>
      </c>
      <c r="V13" s="75">
        <v>0</v>
      </c>
    </row>
    <row r="14" spans="2:22" x14ac:dyDescent="0.25">
      <c r="B14" s="48" t="s">
        <v>66</v>
      </c>
      <c r="C14" s="72">
        <f t="shared" si="0"/>
        <v>553867.93767209444</v>
      </c>
      <c r="D14" s="72">
        <v>255831.29302198999</v>
      </c>
      <c r="E14" s="73">
        <f t="shared" si="1"/>
        <v>114933.66277</v>
      </c>
      <c r="F14" s="72">
        <v>56734.407399999996</v>
      </c>
      <c r="G14" s="74">
        <v>58199.255369999999</v>
      </c>
      <c r="H14" s="72">
        <v>97367.269708747306</v>
      </c>
      <c r="I14" s="72">
        <v>54520.693051357099</v>
      </c>
      <c r="J14" s="72">
        <v>23190.4143</v>
      </c>
      <c r="K14" s="74">
        <v>8024.6048199999996</v>
      </c>
      <c r="L14" s="73">
        <f t="shared" si="2"/>
        <v>205689.65020999999</v>
      </c>
      <c r="M14" s="72">
        <v>84241.909180000002</v>
      </c>
      <c r="N14" s="72">
        <v>27138.018530000001</v>
      </c>
      <c r="O14" s="74">
        <v>94309.722500000003</v>
      </c>
      <c r="P14" s="75">
        <v>13301.23907</v>
      </c>
      <c r="Q14" s="75">
        <v>2259.4003899999998</v>
      </c>
      <c r="R14" s="75">
        <v>0</v>
      </c>
      <c r="S14" s="75">
        <f t="shared" si="3"/>
        <v>775118.22734209441</v>
      </c>
      <c r="T14" s="75">
        <v>0</v>
      </c>
      <c r="U14" s="75">
        <f t="shared" si="4"/>
        <v>775118.22734209441</v>
      </c>
      <c r="V14" s="75">
        <v>0</v>
      </c>
    </row>
    <row r="15" spans="2:22" x14ac:dyDescent="0.25">
      <c r="B15" s="48" t="s">
        <v>68</v>
      </c>
      <c r="C15" s="72">
        <f t="shared" si="0"/>
        <v>93939.71</v>
      </c>
      <c r="D15" s="72">
        <v>47143.8</v>
      </c>
      <c r="E15" s="73">
        <f t="shared" si="1"/>
        <v>13210.720000000001</v>
      </c>
      <c r="F15" s="72">
        <v>8369.84</v>
      </c>
      <c r="G15" s="74">
        <v>4840.88</v>
      </c>
      <c r="H15" s="72">
        <v>19206.87</v>
      </c>
      <c r="I15" s="72">
        <v>9945.66</v>
      </c>
      <c r="J15" s="72">
        <v>958</v>
      </c>
      <c r="K15" s="74">
        <v>3474.66</v>
      </c>
      <c r="L15" s="73">
        <f t="shared" si="2"/>
        <v>19210.550000000003</v>
      </c>
      <c r="M15" s="72">
        <v>2664.55</v>
      </c>
      <c r="N15" s="72">
        <v>1992.15</v>
      </c>
      <c r="O15" s="74">
        <v>14553.85</v>
      </c>
      <c r="P15" s="75">
        <v>316.81</v>
      </c>
      <c r="Q15" s="75">
        <v>0</v>
      </c>
      <c r="R15" s="75">
        <v>0</v>
      </c>
      <c r="S15" s="75">
        <f t="shared" si="3"/>
        <v>113467.07</v>
      </c>
      <c r="T15" s="75">
        <v>0</v>
      </c>
      <c r="U15" s="75">
        <f t="shared" si="4"/>
        <v>113467.07</v>
      </c>
      <c r="V15" s="75">
        <v>0</v>
      </c>
    </row>
    <row r="16" spans="2:22" x14ac:dyDescent="0.25">
      <c r="B16" s="48" t="s">
        <v>70</v>
      </c>
      <c r="C16" s="72">
        <f t="shared" si="0"/>
        <v>358672</v>
      </c>
      <c r="D16" s="72">
        <v>174256</v>
      </c>
      <c r="E16" s="73">
        <f t="shared" si="1"/>
        <v>61427</v>
      </c>
      <c r="F16" s="72">
        <v>38950</v>
      </c>
      <c r="G16" s="74">
        <v>22477</v>
      </c>
      <c r="H16" s="72">
        <v>60267</v>
      </c>
      <c r="I16" s="72">
        <v>42414</v>
      </c>
      <c r="J16" s="72">
        <v>4917</v>
      </c>
      <c r="K16" s="74">
        <v>15391</v>
      </c>
      <c r="L16" s="73">
        <f t="shared" si="2"/>
        <v>154437</v>
      </c>
      <c r="M16" s="72">
        <v>11136</v>
      </c>
      <c r="N16" s="72">
        <v>5188</v>
      </c>
      <c r="O16" s="74">
        <v>138113</v>
      </c>
      <c r="P16" s="75">
        <v>2614</v>
      </c>
      <c r="Q16" s="75">
        <v>853</v>
      </c>
      <c r="R16" s="75">
        <v>12439</v>
      </c>
      <c r="S16" s="75">
        <f t="shared" si="3"/>
        <v>529015</v>
      </c>
      <c r="T16" s="75">
        <v>0</v>
      </c>
      <c r="U16" s="75">
        <f t="shared" si="4"/>
        <v>529015</v>
      </c>
      <c r="V16" s="75">
        <v>0</v>
      </c>
    </row>
    <row r="17" spans="2:22" x14ac:dyDescent="0.25">
      <c r="B17" s="48" t="s">
        <v>72</v>
      </c>
      <c r="C17" s="72">
        <f t="shared" si="0"/>
        <v>16438.47</v>
      </c>
      <c r="D17" s="72">
        <v>2450.1999999999998</v>
      </c>
      <c r="E17" s="73">
        <f t="shared" si="1"/>
        <v>2938.53</v>
      </c>
      <c r="F17" s="72">
        <v>1279.1300000000001</v>
      </c>
      <c r="G17" s="74">
        <v>1659.4</v>
      </c>
      <c r="H17" s="72">
        <v>3279.61</v>
      </c>
      <c r="I17" s="72">
        <v>4484.9799999999996</v>
      </c>
      <c r="J17" s="72">
        <v>1233</v>
      </c>
      <c r="K17" s="74">
        <v>2052.15</v>
      </c>
      <c r="L17" s="73">
        <f t="shared" si="2"/>
        <v>2937.79</v>
      </c>
      <c r="M17" s="72">
        <v>2057.79</v>
      </c>
      <c r="N17" s="72">
        <v>480</v>
      </c>
      <c r="O17" s="74">
        <v>400</v>
      </c>
      <c r="P17" s="75">
        <v>0</v>
      </c>
      <c r="Q17" s="75">
        <v>82.6</v>
      </c>
      <c r="R17" s="75">
        <v>0</v>
      </c>
      <c r="S17" s="75">
        <f t="shared" si="3"/>
        <v>19458.86</v>
      </c>
      <c r="T17" s="75">
        <v>0</v>
      </c>
      <c r="U17" s="75">
        <f t="shared" si="4"/>
        <v>19458.86</v>
      </c>
      <c r="V17" s="75">
        <v>0</v>
      </c>
    </row>
    <row r="18" spans="2:22" x14ac:dyDescent="0.25">
      <c r="B18" s="48" t="s">
        <v>74</v>
      </c>
      <c r="C18" s="72">
        <f t="shared" si="0"/>
        <v>243013.47722</v>
      </c>
      <c r="D18" s="72">
        <v>209764.30176999999</v>
      </c>
      <c r="E18" s="73">
        <f t="shared" si="1"/>
        <v>17753.5203</v>
      </c>
      <c r="F18" s="72">
        <v>16631.564040000001</v>
      </c>
      <c r="G18" s="74">
        <v>1121.9562599999999</v>
      </c>
      <c r="H18" s="72">
        <v>6104.1829299999999</v>
      </c>
      <c r="I18" s="72">
        <v>1442.8056999999999</v>
      </c>
      <c r="J18" s="72">
        <v>7507.6665199999998</v>
      </c>
      <c r="K18" s="74">
        <v>441</v>
      </c>
      <c r="L18" s="73">
        <f t="shared" si="2"/>
        <v>0</v>
      </c>
      <c r="M18" s="72">
        <v>0</v>
      </c>
      <c r="N18" s="72">
        <v>0</v>
      </c>
      <c r="O18" s="74">
        <v>0</v>
      </c>
      <c r="P18" s="75">
        <v>0</v>
      </c>
      <c r="Q18" s="75">
        <v>0</v>
      </c>
      <c r="R18" s="75">
        <v>0</v>
      </c>
      <c r="S18" s="75">
        <f t="shared" si="3"/>
        <v>243013.47722</v>
      </c>
      <c r="T18" s="75">
        <v>0</v>
      </c>
      <c r="U18" s="75">
        <f t="shared" si="4"/>
        <v>243013.47722</v>
      </c>
      <c r="V18" s="75">
        <v>0</v>
      </c>
    </row>
    <row r="19" spans="2:22" x14ac:dyDescent="0.25">
      <c r="B19" s="48" t="s">
        <v>76</v>
      </c>
      <c r="C19" s="72">
        <f t="shared" si="0"/>
        <v>214800.424556788</v>
      </c>
      <c r="D19" s="72">
        <v>88433.517706810002</v>
      </c>
      <c r="E19" s="73">
        <f t="shared" si="1"/>
        <v>33034.460201506001</v>
      </c>
      <c r="F19" s="72">
        <v>18623.840762247</v>
      </c>
      <c r="G19" s="74">
        <v>14410.619439259001</v>
      </c>
      <c r="H19" s="72">
        <v>43943.734810458998</v>
      </c>
      <c r="I19" s="72">
        <v>14077.348322701</v>
      </c>
      <c r="J19" s="72">
        <v>30839.58</v>
      </c>
      <c r="K19" s="74">
        <v>4471.7835153120004</v>
      </c>
      <c r="L19" s="73">
        <f t="shared" si="2"/>
        <v>93846.958413995002</v>
      </c>
      <c r="M19" s="72">
        <v>28176.354852217999</v>
      </c>
      <c r="N19" s="72">
        <v>2410.0215254750001</v>
      </c>
      <c r="O19" s="74">
        <v>63260.582036302003</v>
      </c>
      <c r="P19" s="75">
        <v>2644.0485399999998</v>
      </c>
      <c r="Q19" s="75">
        <v>39154.499090846002</v>
      </c>
      <c r="R19" s="75">
        <v>0</v>
      </c>
      <c r="S19" s="75">
        <f t="shared" si="3"/>
        <v>350445.93060162896</v>
      </c>
      <c r="T19" s="75">
        <v>0</v>
      </c>
      <c r="U19" s="75">
        <f t="shared" si="4"/>
        <v>350445.93060162896</v>
      </c>
      <c r="V19" s="75">
        <v>0</v>
      </c>
    </row>
    <row r="20" spans="2:22" x14ac:dyDescent="0.25">
      <c r="B20" s="48" t="s">
        <v>78</v>
      </c>
      <c r="C20" s="72">
        <f t="shared" si="0"/>
        <v>526328.73290111218</v>
      </c>
      <c r="D20" s="72">
        <v>438713.99534613802</v>
      </c>
      <c r="E20" s="73">
        <f t="shared" si="1"/>
        <v>41590.847178946104</v>
      </c>
      <c r="F20" s="72">
        <v>25373.7366447161</v>
      </c>
      <c r="G20" s="74">
        <v>16217.11053423</v>
      </c>
      <c r="H20" s="72">
        <v>15202.292151563001</v>
      </c>
      <c r="I20" s="72">
        <v>14196.316134465</v>
      </c>
      <c r="J20" s="72">
        <v>13089.45198</v>
      </c>
      <c r="K20" s="74">
        <v>3535.8301099999999</v>
      </c>
      <c r="L20" s="73">
        <f t="shared" si="2"/>
        <v>161072.72560241399</v>
      </c>
      <c r="M20" s="72">
        <v>26663.383616323001</v>
      </c>
      <c r="N20" s="72">
        <v>18416.239227099999</v>
      </c>
      <c r="O20" s="74">
        <v>115993.10275899099</v>
      </c>
      <c r="P20" s="75">
        <v>7324.4934599999897</v>
      </c>
      <c r="Q20" s="75">
        <v>11216.398667695999</v>
      </c>
      <c r="R20" s="75">
        <v>6437.0768516799999</v>
      </c>
      <c r="S20" s="75">
        <f t="shared" si="3"/>
        <v>712379.42748290219</v>
      </c>
      <c r="T20" s="75">
        <v>0</v>
      </c>
      <c r="U20" s="75">
        <f t="shared" si="4"/>
        <v>712379.42748290219</v>
      </c>
      <c r="V20" s="75">
        <v>0</v>
      </c>
    </row>
    <row r="21" spans="2:22" x14ac:dyDescent="0.25">
      <c r="B21" s="48" t="s">
        <v>80</v>
      </c>
      <c r="C21" s="72">
        <f t="shared" si="0"/>
        <v>47953.999669999997</v>
      </c>
      <c r="D21" s="72">
        <v>12758.0218</v>
      </c>
      <c r="E21" s="73">
        <f t="shared" si="1"/>
        <v>6833.7730000000001</v>
      </c>
      <c r="F21" s="72">
        <v>1850.4830899999999</v>
      </c>
      <c r="G21" s="74">
        <v>4983.2899100000004</v>
      </c>
      <c r="H21" s="72">
        <v>8719.6289799999995</v>
      </c>
      <c r="I21" s="72">
        <v>4767.4656199999999</v>
      </c>
      <c r="J21" s="72">
        <v>6354.7455</v>
      </c>
      <c r="K21" s="74">
        <v>8520.3647700000001</v>
      </c>
      <c r="L21" s="73">
        <f t="shared" si="2"/>
        <v>12451.297550000001</v>
      </c>
      <c r="M21" s="72">
        <v>5984.6079399999999</v>
      </c>
      <c r="N21" s="72">
        <v>3907.2465900000002</v>
      </c>
      <c r="O21" s="74">
        <v>2559.4430200000002</v>
      </c>
      <c r="P21" s="75">
        <v>0</v>
      </c>
      <c r="Q21" s="75">
        <v>0</v>
      </c>
      <c r="R21" s="75">
        <v>0</v>
      </c>
      <c r="S21" s="75">
        <f t="shared" si="3"/>
        <v>60405.29722</v>
      </c>
      <c r="T21" s="75">
        <v>0</v>
      </c>
      <c r="U21" s="75">
        <f t="shared" si="4"/>
        <v>60405.29722</v>
      </c>
      <c r="V21" s="75">
        <v>0</v>
      </c>
    </row>
    <row r="22" spans="2:22" x14ac:dyDescent="0.25">
      <c r="B22" s="48" t="s">
        <v>82</v>
      </c>
      <c r="C22" s="72">
        <f t="shared" si="0"/>
        <v>2442</v>
      </c>
      <c r="D22" s="72">
        <v>341</v>
      </c>
      <c r="E22" s="73">
        <f t="shared" si="1"/>
        <v>85</v>
      </c>
      <c r="F22" s="72">
        <v>85</v>
      </c>
      <c r="G22" s="74">
        <v>0</v>
      </c>
      <c r="H22" s="72">
        <v>0</v>
      </c>
      <c r="I22" s="72">
        <v>344</v>
      </c>
      <c r="J22" s="72">
        <v>498</v>
      </c>
      <c r="K22" s="74">
        <v>1174</v>
      </c>
      <c r="L22" s="73">
        <f t="shared" si="2"/>
        <v>10647</v>
      </c>
      <c r="M22" s="72">
        <v>669</v>
      </c>
      <c r="N22" s="72">
        <v>559</v>
      </c>
      <c r="O22" s="74">
        <v>9419</v>
      </c>
      <c r="P22" s="75">
        <v>1617</v>
      </c>
      <c r="Q22" s="75">
        <v>0</v>
      </c>
      <c r="R22" s="75">
        <v>0</v>
      </c>
      <c r="S22" s="75">
        <f t="shared" si="3"/>
        <v>14706</v>
      </c>
      <c r="T22" s="75">
        <v>0</v>
      </c>
      <c r="U22" s="75">
        <f t="shared" si="4"/>
        <v>14706</v>
      </c>
      <c r="V22" s="75">
        <v>0</v>
      </c>
    </row>
    <row r="23" spans="2:22" x14ac:dyDescent="0.25">
      <c r="B23" s="48" t="s">
        <v>84</v>
      </c>
      <c r="C23" s="72">
        <f t="shared" si="0"/>
        <v>396172.32262999995</v>
      </c>
      <c r="D23" s="72">
        <v>192734.45869999999</v>
      </c>
      <c r="E23" s="73">
        <f t="shared" si="1"/>
        <v>68020.359689999997</v>
      </c>
      <c r="F23" s="72">
        <v>25299.970740000001</v>
      </c>
      <c r="G23" s="74">
        <v>42720.38895</v>
      </c>
      <c r="H23" s="72">
        <v>81146.000740000003</v>
      </c>
      <c r="I23" s="72">
        <v>24522.211159999999</v>
      </c>
      <c r="J23" s="72">
        <v>17375.806400000001</v>
      </c>
      <c r="K23" s="74">
        <v>12373.48594</v>
      </c>
      <c r="L23" s="73">
        <f t="shared" si="2"/>
        <v>129533.58709</v>
      </c>
      <c r="M23" s="72">
        <v>36557.112959999999</v>
      </c>
      <c r="N23" s="72">
        <v>5225.9430000000002</v>
      </c>
      <c r="O23" s="74">
        <v>87750.531130000003</v>
      </c>
      <c r="P23" s="75">
        <v>8561.78521</v>
      </c>
      <c r="Q23" s="75">
        <v>50.59948</v>
      </c>
      <c r="R23" s="75">
        <v>2903.0971500000001</v>
      </c>
      <c r="S23" s="75">
        <f t="shared" si="3"/>
        <v>537221.39156000002</v>
      </c>
      <c r="T23" s="75">
        <v>11400</v>
      </c>
      <c r="U23" s="75">
        <f t="shared" si="4"/>
        <v>548621.39156000002</v>
      </c>
      <c r="V23" s="75">
        <v>0</v>
      </c>
    </row>
    <row r="24" spans="2:22" x14ac:dyDescent="0.25">
      <c r="B24" s="48" t="s">
        <v>86</v>
      </c>
      <c r="C24" s="72">
        <f t="shared" si="0"/>
        <v>951834.82178605581</v>
      </c>
      <c r="D24" s="72">
        <v>594464.47233028</v>
      </c>
      <c r="E24" s="73">
        <f t="shared" si="1"/>
        <v>161993.01503878192</v>
      </c>
      <c r="F24" s="72">
        <v>90659.019697147698</v>
      </c>
      <c r="G24" s="74">
        <v>71333.995341634203</v>
      </c>
      <c r="H24" s="72">
        <v>102996.778107747</v>
      </c>
      <c r="I24" s="72">
        <v>64781.2917422877</v>
      </c>
      <c r="J24" s="72">
        <v>15527.569626959301</v>
      </c>
      <c r="K24" s="74">
        <v>12071.694939999999</v>
      </c>
      <c r="L24" s="73">
        <f t="shared" si="2"/>
        <v>214776.1041748359</v>
      </c>
      <c r="M24" s="72">
        <v>59584.378187023198</v>
      </c>
      <c r="N24" s="72">
        <v>15419.8499280497</v>
      </c>
      <c r="O24" s="74">
        <v>139771.87605976299</v>
      </c>
      <c r="P24" s="75">
        <v>13785.311210211001</v>
      </c>
      <c r="Q24" s="75">
        <v>24511.491150000002</v>
      </c>
      <c r="R24" s="75">
        <v>0</v>
      </c>
      <c r="S24" s="75">
        <f t="shared" si="3"/>
        <v>1204907.7283211024</v>
      </c>
      <c r="T24" s="75">
        <v>0</v>
      </c>
      <c r="U24" s="75">
        <f t="shared" si="4"/>
        <v>1204907.7283211024</v>
      </c>
      <c r="V24" s="75">
        <v>0</v>
      </c>
    </row>
    <row r="25" spans="2:22" x14ac:dyDescent="0.25">
      <c r="B25" s="48" t="s">
        <v>88</v>
      </c>
      <c r="C25" s="72">
        <f t="shared" si="0"/>
        <v>133901.08409000002</v>
      </c>
      <c r="D25" s="72">
        <v>107133.04734</v>
      </c>
      <c r="E25" s="73">
        <f t="shared" si="1"/>
        <v>19876.28255</v>
      </c>
      <c r="F25" s="72">
        <v>19876.28255</v>
      </c>
      <c r="G25" s="74">
        <v>0</v>
      </c>
      <c r="H25" s="72">
        <v>0</v>
      </c>
      <c r="I25" s="72">
        <v>0</v>
      </c>
      <c r="J25" s="72">
        <v>0</v>
      </c>
      <c r="K25" s="74">
        <v>6891.7542000000003</v>
      </c>
      <c r="L25" s="73">
        <f t="shared" si="2"/>
        <v>0</v>
      </c>
      <c r="M25" s="72">
        <v>0</v>
      </c>
      <c r="N25" s="72">
        <v>0</v>
      </c>
      <c r="O25" s="74">
        <v>0</v>
      </c>
      <c r="P25" s="75">
        <v>0</v>
      </c>
      <c r="Q25" s="75">
        <v>0</v>
      </c>
      <c r="R25" s="75">
        <v>0</v>
      </c>
      <c r="S25" s="75">
        <f t="shared" si="3"/>
        <v>133901.08409000002</v>
      </c>
      <c r="T25" s="75">
        <v>0</v>
      </c>
      <c r="U25" s="75">
        <f t="shared" si="4"/>
        <v>133901.08409000002</v>
      </c>
      <c r="V25" s="75">
        <v>0</v>
      </c>
    </row>
    <row r="26" spans="2:22" x14ac:dyDescent="0.25">
      <c r="B26" s="48" t="s">
        <v>90</v>
      </c>
      <c r="C26" s="72">
        <f t="shared" si="0"/>
        <v>363123.14264999994</v>
      </c>
      <c r="D26" s="72">
        <v>248790.33804</v>
      </c>
      <c r="E26" s="73">
        <f t="shared" si="1"/>
        <v>59544.924960000004</v>
      </c>
      <c r="F26" s="72">
        <v>42288.568729999999</v>
      </c>
      <c r="G26" s="74">
        <v>17256.356230000001</v>
      </c>
      <c r="H26" s="72">
        <v>27718.455310000001</v>
      </c>
      <c r="I26" s="72">
        <v>19474.439060000001</v>
      </c>
      <c r="J26" s="72">
        <v>4247.8194000000003</v>
      </c>
      <c r="K26" s="74">
        <v>3347.16588</v>
      </c>
      <c r="L26" s="73">
        <f t="shared" si="2"/>
        <v>131735.75404</v>
      </c>
      <c r="M26" s="72">
        <v>16331.93519</v>
      </c>
      <c r="N26" s="72">
        <v>11035.863439999999</v>
      </c>
      <c r="O26" s="74">
        <v>104367.95541</v>
      </c>
      <c r="P26" s="75">
        <v>1449.9539500000001</v>
      </c>
      <c r="Q26" s="75">
        <v>8394.8816100000004</v>
      </c>
      <c r="R26" s="75">
        <v>0</v>
      </c>
      <c r="S26" s="75">
        <f t="shared" si="3"/>
        <v>504703.73224999988</v>
      </c>
      <c r="T26" s="75">
        <v>0</v>
      </c>
      <c r="U26" s="75">
        <f t="shared" si="4"/>
        <v>504703.73224999988</v>
      </c>
      <c r="V26" s="75">
        <v>0</v>
      </c>
    </row>
    <row r="27" spans="2:22" x14ac:dyDescent="0.25">
      <c r="B27" s="48" t="s">
        <v>92</v>
      </c>
      <c r="C27" s="72">
        <f t="shared" si="0"/>
        <v>85210</v>
      </c>
      <c r="D27" s="72">
        <v>0</v>
      </c>
      <c r="E27" s="73">
        <f t="shared" si="1"/>
        <v>7897</v>
      </c>
      <c r="F27" s="72">
        <v>1038</v>
      </c>
      <c r="G27" s="74">
        <v>6859</v>
      </c>
      <c r="H27" s="72">
        <v>68781</v>
      </c>
      <c r="I27" s="72">
        <v>8532</v>
      </c>
      <c r="J27" s="72">
        <v>0</v>
      </c>
      <c r="K27" s="74">
        <v>0</v>
      </c>
      <c r="L27" s="73">
        <f t="shared" si="2"/>
        <v>0</v>
      </c>
      <c r="M27" s="72">
        <v>0</v>
      </c>
      <c r="N27" s="72">
        <v>0</v>
      </c>
      <c r="O27" s="74">
        <v>0</v>
      </c>
      <c r="P27" s="75">
        <v>0</v>
      </c>
      <c r="Q27" s="75">
        <v>0</v>
      </c>
      <c r="R27" s="75">
        <v>0</v>
      </c>
      <c r="S27" s="75">
        <f t="shared" si="3"/>
        <v>85210</v>
      </c>
      <c r="T27" s="75">
        <v>0</v>
      </c>
      <c r="U27" s="75">
        <f t="shared" si="4"/>
        <v>85210</v>
      </c>
      <c r="V27" s="75">
        <v>0</v>
      </c>
    </row>
    <row r="28" spans="2:22" x14ac:dyDescent="0.25">
      <c r="B28" s="48" t="s">
        <v>94</v>
      </c>
      <c r="C28" s="72">
        <f t="shared" si="0"/>
        <v>6425</v>
      </c>
      <c r="D28" s="72">
        <v>2978</v>
      </c>
      <c r="E28" s="73">
        <f t="shared" si="1"/>
        <v>1242</v>
      </c>
      <c r="F28" s="72">
        <v>286</v>
      </c>
      <c r="G28" s="74">
        <v>956</v>
      </c>
      <c r="H28" s="72">
        <v>0</v>
      </c>
      <c r="I28" s="72">
        <v>252</v>
      </c>
      <c r="J28" s="72">
        <v>1592</v>
      </c>
      <c r="K28" s="74">
        <v>361</v>
      </c>
      <c r="L28" s="73">
        <f t="shared" si="2"/>
        <v>7050</v>
      </c>
      <c r="M28" s="72">
        <v>2156</v>
      </c>
      <c r="N28" s="72">
        <v>268</v>
      </c>
      <c r="O28" s="74">
        <v>4626</v>
      </c>
      <c r="P28" s="75">
        <v>10</v>
      </c>
      <c r="Q28" s="75">
        <v>0</v>
      </c>
      <c r="R28" s="75">
        <v>0</v>
      </c>
      <c r="S28" s="75">
        <f t="shared" si="3"/>
        <v>13485</v>
      </c>
      <c r="T28" s="75">
        <v>0</v>
      </c>
      <c r="U28" s="75">
        <f t="shared" si="4"/>
        <v>13485</v>
      </c>
      <c r="V28" s="75">
        <v>0</v>
      </c>
    </row>
    <row r="29" spans="2:22" x14ac:dyDescent="0.25">
      <c r="B29" s="48" t="s">
        <v>96</v>
      </c>
      <c r="C29" s="72">
        <f t="shared" si="0"/>
        <v>2869</v>
      </c>
      <c r="D29" s="72">
        <v>381</v>
      </c>
      <c r="E29" s="73">
        <f t="shared" si="1"/>
        <v>0</v>
      </c>
      <c r="F29" s="72">
        <v>0</v>
      </c>
      <c r="G29" s="74">
        <v>0</v>
      </c>
      <c r="H29" s="72">
        <v>1087</v>
      </c>
      <c r="I29" s="72">
        <v>1401</v>
      </c>
      <c r="J29" s="72">
        <v>0</v>
      </c>
      <c r="K29" s="74">
        <v>0</v>
      </c>
      <c r="L29" s="73">
        <f t="shared" si="2"/>
        <v>39286</v>
      </c>
      <c r="M29" s="72">
        <v>5233</v>
      </c>
      <c r="N29" s="72">
        <v>1914</v>
      </c>
      <c r="O29" s="74">
        <v>32139</v>
      </c>
      <c r="P29" s="75">
        <v>14497</v>
      </c>
      <c r="Q29" s="75">
        <v>0</v>
      </c>
      <c r="R29" s="75">
        <v>0</v>
      </c>
      <c r="S29" s="75">
        <f t="shared" si="3"/>
        <v>56652</v>
      </c>
      <c r="T29" s="75">
        <v>0</v>
      </c>
      <c r="U29" s="75">
        <f t="shared" si="4"/>
        <v>56652</v>
      </c>
      <c r="V29" s="75">
        <v>0</v>
      </c>
    </row>
    <row r="30" spans="2:22" x14ac:dyDescent="0.25">
      <c r="B30" s="48" t="s">
        <v>98</v>
      </c>
      <c r="C30" s="72">
        <f t="shared" si="0"/>
        <v>144601.68382999999</v>
      </c>
      <c r="D30" s="72">
        <v>123281.26783</v>
      </c>
      <c r="E30" s="73">
        <f t="shared" si="1"/>
        <v>21320.416000000001</v>
      </c>
      <c r="F30" s="72">
        <v>21320.416000000001</v>
      </c>
      <c r="G30" s="74">
        <v>0</v>
      </c>
      <c r="H30" s="72">
        <v>0</v>
      </c>
      <c r="I30" s="72">
        <v>0</v>
      </c>
      <c r="J30" s="72">
        <v>0</v>
      </c>
      <c r="K30" s="74">
        <v>0</v>
      </c>
      <c r="L30" s="73">
        <f t="shared" si="2"/>
        <v>0</v>
      </c>
      <c r="M30" s="72">
        <v>0</v>
      </c>
      <c r="N30" s="72">
        <v>0</v>
      </c>
      <c r="O30" s="74">
        <v>0</v>
      </c>
      <c r="P30" s="75">
        <v>0</v>
      </c>
      <c r="Q30" s="75">
        <v>0</v>
      </c>
      <c r="R30" s="75">
        <v>0</v>
      </c>
      <c r="S30" s="75">
        <f t="shared" si="3"/>
        <v>144601.68382999999</v>
      </c>
      <c r="T30" s="75">
        <v>0</v>
      </c>
      <c r="U30" s="75">
        <f t="shared" si="4"/>
        <v>144601.68382999999</v>
      </c>
      <c r="V30" s="75">
        <v>0</v>
      </c>
    </row>
    <row r="31" spans="2:22" ht="15.75" thickBot="1" x14ac:dyDescent="0.3">
      <c r="B31" s="3" t="s">
        <v>100</v>
      </c>
      <c r="C31" s="76">
        <f>SUM(D31,F31:K31)</f>
        <v>27187.499999999996</v>
      </c>
      <c r="D31" s="76">
        <v>24176.35</v>
      </c>
      <c r="E31" s="77">
        <f>SUM(F31:G31)</f>
        <v>195</v>
      </c>
      <c r="F31" s="76">
        <v>0</v>
      </c>
      <c r="G31" s="78">
        <v>195</v>
      </c>
      <c r="H31" s="76">
        <v>948.26</v>
      </c>
      <c r="I31" s="76">
        <v>278</v>
      </c>
      <c r="J31" s="76">
        <v>0</v>
      </c>
      <c r="K31" s="78">
        <v>1589.89</v>
      </c>
      <c r="L31" s="77">
        <f>SUM(M31:O31)</f>
        <v>0</v>
      </c>
      <c r="M31" s="76">
        <v>0</v>
      </c>
      <c r="N31" s="76">
        <v>0</v>
      </c>
      <c r="O31" s="78">
        <v>0</v>
      </c>
      <c r="P31" s="79">
        <v>0</v>
      </c>
      <c r="Q31" s="79">
        <v>0</v>
      </c>
      <c r="R31" s="79">
        <v>0</v>
      </c>
      <c r="S31" s="79">
        <f>SUM(D31,F31:G31,H31:K31,M31:O31,P31,Q31,R31)</f>
        <v>27187.499999999996</v>
      </c>
      <c r="T31" s="79">
        <v>0</v>
      </c>
      <c r="U31" s="79">
        <f>S31+T31</f>
        <v>27187.499999999996</v>
      </c>
      <c r="V31" s="79">
        <v>0</v>
      </c>
    </row>
    <row r="32" spans="2:22" x14ac:dyDescent="0.25">
      <c r="U32" s="72"/>
    </row>
    <row r="35" spans="2:22" ht="15.75" thickBot="1" x14ac:dyDescent="0.3"/>
    <row r="36" spans="2:22" s="7" customFormat="1" ht="75" x14ac:dyDescent="0.25">
      <c r="B36" s="42" t="s">
        <v>23</v>
      </c>
      <c r="C36" s="9" t="s">
        <v>0</v>
      </c>
      <c r="D36" s="9" t="s">
        <v>1</v>
      </c>
      <c r="E36" s="8" t="s">
        <v>36</v>
      </c>
      <c r="F36" s="9" t="s">
        <v>2</v>
      </c>
      <c r="G36" s="10" t="s">
        <v>3</v>
      </c>
      <c r="H36" s="9" t="s">
        <v>4</v>
      </c>
      <c r="I36" s="9" t="s">
        <v>5</v>
      </c>
      <c r="J36" s="9" t="s">
        <v>6</v>
      </c>
      <c r="K36" s="10" t="s">
        <v>7</v>
      </c>
      <c r="L36" s="8" t="s">
        <v>8</v>
      </c>
      <c r="M36" s="9" t="s">
        <v>9</v>
      </c>
      <c r="N36" s="9" t="s">
        <v>10</v>
      </c>
      <c r="O36" s="10" t="s">
        <v>11</v>
      </c>
      <c r="P36" s="11" t="s">
        <v>12</v>
      </c>
      <c r="Q36" s="11" t="s">
        <v>13</v>
      </c>
      <c r="R36" s="11" t="s">
        <v>14</v>
      </c>
      <c r="S36" s="11" t="s">
        <v>15</v>
      </c>
      <c r="T36" s="11" t="s">
        <v>16</v>
      </c>
      <c r="U36" s="11" t="s">
        <v>17</v>
      </c>
      <c r="V36" s="11" t="s">
        <v>18</v>
      </c>
    </row>
    <row r="37" spans="2:22" x14ac:dyDescent="0.25">
      <c r="B37" s="47" t="s">
        <v>50</v>
      </c>
      <c r="C37" s="72">
        <f>SUM(D37,F37:K37)</f>
        <v>21118.498200000002</v>
      </c>
      <c r="D37" s="72">
        <v>10559.585010000001</v>
      </c>
      <c r="E37" s="73">
        <f>SUM(F37:G37)</f>
        <v>2570.4044199999998</v>
      </c>
      <c r="F37" s="72">
        <v>1301.15022</v>
      </c>
      <c r="G37" s="74">
        <v>1269.2542000000001</v>
      </c>
      <c r="H37" s="72">
        <v>4084.7767800000001</v>
      </c>
      <c r="I37" s="72">
        <v>2158.2319900000002</v>
      </c>
      <c r="J37" s="72">
        <v>1227</v>
      </c>
      <c r="K37" s="74">
        <v>518.5</v>
      </c>
      <c r="L37" s="73">
        <f>SUM(M37:O37)</f>
        <v>7882.2591000000002</v>
      </c>
      <c r="M37" s="72">
        <v>762.8</v>
      </c>
      <c r="N37" s="72">
        <v>2374.25119</v>
      </c>
      <c r="O37" s="74">
        <v>4745.2079100000001</v>
      </c>
      <c r="P37" s="75">
        <v>581.72113000000002</v>
      </c>
      <c r="Q37" s="75">
        <v>171.78862000000001</v>
      </c>
      <c r="R37" s="75">
        <v>0</v>
      </c>
      <c r="S37" s="75">
        <f>SUM(D37,F37:G37,H37:K37,M37:O37,P37,Q37,R37)</f>
        <v>29754.267050000002</v>
      </c>
      <c r="T37" s="75">
        <v>0</v>
      </c>
      <c r="U37" s="75">
        <f>S37+T37</f>
        <v>29754.267050000002</v>
      </c>
      <c r="V37" s="75">
        <v>0</v>
      </c>
    </row>
    <row r="38" spans="2:22" x14ac:dyDescent="0.25">
      <c r="B38" s="48" t="s">
        <v>52</v>
      </c>
      <c r="C38" s="72">
        <f t="shared" ref="C38:C61" si="5">SUM(D38,F38:K38)</f>
        <v>13215.648089999999</v>
      </c>
      <c r="D38" s="72">
        <v>500.18200000000002</v>
      </c>
      <c r="E38" s="73">
        <f t="shared" ref="E38:E61" si="6">SUM(F38:G38)</f>
        <v>9036.0499600000003</v>
      </c>
      <c r="F38" s="72">
        <v>4330.7407599999997</v>
      </c>
      <c r="G38" s="74">
        <v>4705.3091999999997</v>
      </c>
      <c r="H38" s="72">
        <v>0</v>
      </c>
      <c r="I38" s="72">
        <v>1264.9628299999999</v>
      </c>
      <c r="J38" s="72">
        <v>2414.4533000000001</v>
      </c>
      <c r="K38" s="74">
        <v>0</v>
      </c>
      <c r="L38" s="73">
        <f t="shared" ref="L38:L61" si="7">SUM(M38:O38)</f>
        <v>150275.49994000001</v>
      </c>
      <c r="M38" s="72">
        <v>5924.3016200000002</v>
      </c>
      <c r="N38" s="72">
        <v>127776.52061000001</v>
      </c>
      <c r="O38" s="74">
        <v>16574.67771</v>
      </c>
      <c r="P38" s="75">
        <v>873.51490999999999</v>
      </c>
      <c r="Q38" s="75">
        <v>0</v>
      </c>
      <c r="R38" s="75">
        <v>0</v>
      </c>
      <c r="S38" s="75">
        <f t="shared" ref="S38:S61" si="8">SUM(D38,F38:G38,H38:K38,M38:O38,P38,Q38,R38)</f>
        <v>164364.66294000001</v>
      </c>
      <c r="T38" s="75">
        <v>0</v>
      </c>
      <c r="U38" s="75">
        <f t="shared" ref="U38:U61" si="9">S38+T38</f>
        <v>164364.66294000001</v>
      </c>
      <c r="V38" s="75">
        <v>0</v>
      </c>
    </row>
    <row r="39" spans="2:22" x14ac:dyDescent="0.25">
      <c r="B39" s="48" t="s">
        <v>54</v>
      </c>
      <c r="C39" s="72">
        <f t="shared" si="5"/>
        <v>0</v>
      </c>
      <c r="D39" s="72">
        <v>0</v>
      </c>
      <c r="E39" s="73">
        <f t="shared" si="6"/>
        <v>0</v>
      </c>
      <c r="F39" s="72">
        <v>0</v>
      </c>
      <c r="G39" s="74">
        <v>0</v>
      </c>
      <c r="H39" s="72">
        <v>0</v>
      </c>
      <c r="I39" s="72">
        <v>0</v>
      </c>
      <c r="J39" s="72">
        <v>0</v>
      </c>
      <c r="K39" s="74">
        <v>0</v>
      </c>
      <c r="L39" s="73">
        <f t="shared" si="7"/>
        <v>0</v>
      </c>
      <c r="M39" s="72">
        <v>0</v>
      </c>
      <c r="N39" s="72">
        <v>0</v>
      </c>
      <c r="O39" s="74">
        <v>0</v>
      </c>
      <c r="P39" s="75">
        <v>0</v>
      </c>
      <c r="Q39" s="75">
        <v>0</v>
      </c>
      <c r="R39" s="75">
        <v>0</v>
      </c>
      <c r="S39" s="75">
        <f t="shared" si="8"/>
        <v>0</v>
      </c>
      <c r="T39" s="75">
        <v>0</v>
      </c>
      <c r="U39" s="75">
        <f t="shared" si="9"/>
        <v>0</v>
      </c>
      <c r="V39" s="75">
        <v>0</v>
      </c>
    </row>
    <row r="40" spans="2:22" x14ac:dyDescent="0.25">
      <c r="B40" s="48" t="s">
        <v>56</v>
      </c>
      <c r="C40" s="72">
        <f t="shared" si="5"/>
        <v>2522.4517299999998</v>
      </c>
      <c r="D40" s="72">
        <v>0</v>
      </c>
      <c r="E40" s="73">
        <f t="shared" si="6"/>
        <v>0</v>
      </c>
      <c r="F40" s="72">
        <v>0</v>
      </c>
      <c r="G40" s="74">
        <v>0</v>
      </c>
      <c r="H40" s="72">
        <v>2273.3499099999999</v>
      </c>
      <c r="I40" s="72">
        <v>249.10182</v>
      </c>
      <c r="J40" s="72">
        <v>0</v>
      </c>
      <c r="K40" s="74">
        <v>0</v>
      </c>
      <c r="L40" s="73">
        <f t="shared" si="7"/>
        <v>19722.36637</v>
      </c>
      <c r="M40" s="72">
        <v>4152.7234200000003</v>
      </c>
      <c r="N40" s="72">
        <v>15569.642949999999</v>
      </c>
      <c r="O40" s="74">
        <v>0</v>
      </c>
      <c r="P40" s="75">
        <v>0</v>
      </c>
      <c r="Q40" s="75">
        <v>0</v>
      </c>
      <c r="R40" s="75">
        <v>71.180000000000007</v>
      </c>
      <c r="S40" s="75">
        <f t="shared" si="8"/>
        <v>22315.998100000001</v>
      </c>
      <c r="T40" s="75">
        <v>0</v>
      </c>
      <c r="U40" s="75">
        <f t="shared" si="9"/>
        <v>22315.998100000001</v>
      </c>
      <c r="V40" s="75">
        <v>0</v>
      </c>
    </row>
    <row r="41" spans="2:22" x14ac:dyDescent="0.25">
      <c r="B41" s="48" t="s">
        <v>58</v>
      </c>
      <c r="C41" s="72">
        <f t="shared" si="5"/>
        <v>1437.66</v>
      </c>
      <c r="D41" s="72">
        <v>276.2</v>
      </c>
      <c r="E41" s="73">
        <f t="shared" si="6"/>
        <v>1041.46</v>
      </c>
      <c r="F41" s="72">
        <v>0</v>
      </c>
      <c r="G41" s="74">
        <v>1041.46</v>
      </c>
      <c r="H41" s="72">
        <v>120</v>
      </c>
      <c r="I41" s="72">
        <v>0</v>
      </c>
      <c r="J41" s="72">
        <v>0</v>
      </c>
      <c r="K41" s="74">
        <v>0</v>
      </c>
      <c r="L41" s="73">
        <f t="shared" si="7"/>
        <v>1345.73</v>
      </c>
      <c r="M41" s="72">
        <v>0</v>
      </c>
      <c r="N41" s="72">
        <v>1345.73</v>
      </c>
      <c r="O41" s="74">
        <v>0</v>
      </c>
      <c r="P41" s="75">
        <v>0</v>
      </c>
      <c r="Q41" s="75">
        <v>0</v>
      </c>
      <c r="R41" s="75">
        <v>135.25</v>
      </c>
      <c r="S41" s="75">
        <f t="shared" si="8"/>
        <v>2918.6400000000003</v>
      </c>
      <c r="T41" s="75">
        <v>0</v>
      </c>
      <c r="U41" s="75">
        <f t="shared" si="9"/>
        <v>2918.6400000000003</v>
      </c>
      <c r="V41" s="75">
        <v>0</v>
      </c>
    </row>
    <row r="42" spans="2:22" x14ac:dyDescent="0.25">
      <c r="B42" s="48" t="s">
        <v>60</v>
      </c>
      <c r="C42" s="72">
        <f t="shared" si="5"/>
        <v>0</v>
      </c>
      <c r="D42" s="72">
        <v>0</v>
      </c>
      <c r="E42" s="73">
        <f t="shared" si="6"/>
        <v>0</v>
      </c>
      <c r="F42" s="72">
        <v>0</v>
      </c>
      <c r="G42" s="74">
        <v>0</v>
      </c>
      <c r="H42" s="72">
        <v>0</v>
      </c>
      <c r="I42" s="72">
        <v>0</v>
      </c>
      <c r="J42" s="72">
        <v>0</v>
      </c>
      <c r="K42" s="74">
        <v>0</v>
      </c>
      <c r="L42" s="73">
        <f t="shared" si="7"/>
        <v>9967.3498667253807</v>
      </c>
      <c r="M42" s="72">
        <v>0</v>
      </c>
      <c r="N42" s="72">
        <v>0</v>
      </c>
      <c r="O42" s="74">
        <v>9967.3498667253807</v>
      </c>
      <c r="P42" s="75">
        <v>0</v>
      </c>
      <c r="Q42" s="75">
        <v>0</v>
      </c>
      <c r="R42" s="75">
        <v>0</v>
      </c>
      <c r="S42" s="75">
        <f t="shared" si="8"/>
        <v>9967.3498667253807</v>
      </c>
      <c r="T42" s="75">
        <v>0</v>
      </c>
      <c r="U42" s="75">
        <f t="shared" si="9"/>
        <v>9967.3498667253807</v>
      </c>
      <c r="V42" s="75">
        <v>0</v>
      </c>
    </row>
    <row r="43" spans="2:22" x14ac:dyDescent="0.25">
      <c r="B43" s="48" t="s">
        <v>62</v>
      </c>
      <c r="C43" s="72">
        <f t="shared" si="5"/>
        <v>6317.6</v>
      </c>
      <c r="D43" s="72">
        <v>0</v>
      </c>
      <c r="E43" s="73">
        <f t="shared" si="6"/>
        <v>0</v>
      </c>
      <c r="F43" s="72">
        <v>0</v>
      </c>
      <c r="G43" s="74">
        <v>0</v>
      </c>
      <c r="H43" s="72">
        <v>2949.53</v>
      </c>
      <c r="I43" s="72">
        <v>3368.07</v>
      </c>
      <c r="J43" s="72">
        <v>0</v>
      </c>
      <c r="K43" s="74">
        <v>0</v>
      </c>
      <c r="L43" s="73">
        <f t="shared" si="7"/>
        <v>116534.67</v>
      </c>
      <c r="M43" s="72">
        <v>39.43</v>
      </c>
      <c r="N43" s="72">
        <v>111907.77</v>
      </c>
      <c r="O43" s="74">
        <v>4587.47</v>
      </c>
      <c r="P43" s="75">
        <v>6264.84</v>
      </c>
      <c r="Q43" s="75">
        <v>0</v>
      </c>
      <c r="R43" s="75">
        <v>0</v>
      </c>
      <c r="S43" s="75">
        <f t="shared" si="8"/>
        <v>129117.11</v>
      </c>
      <c r="T43" s="75">
        <v>0</v>
      </c>
      <c r="U43" s="75">
        <f t="shared" si="9"/>
        <v>129117.11</v>
      </c>
      <c r="V43" s="75">
        <v>0</v>
      </c>
    </row>
    <row r="44" spans="2:22" x14ac:dyDescent="0.25">
      <c r="B44" s="48" t="s">
        <v>64</v>
      </c>
      <c r="C44" s="72">
        <f t="shared" si="5"/>
        <v>3266.1120000000001</v>
      </c>
      <c r="D44" s="72">
        <v>0</v>
      </c>
      <c r="E44" s="73">
        <f t="shared" si="6"/>
        <v>0</v>
      </c>
      <c r="F44" s="72">
        <v>0</v>
      </c>
      <c r="G44" s="74">
        <v>0</v>
      </c>
      <c r="H44" s="72">
        <v>0</v>
      </c>
      <c r="I44" s="72">
        <v>3266.1120000000001</v>
      </c>
      <c r="J44" s="72">
        <v>0</v>
      </c>
      <c r="K44" s="74">
        <v>0</v>
      </c>
      <c r="L44" s="73">
        <f t="shared" si="7"/>
        <v>10816.53</v>
      </c>
      <c r="M44" s="72">
        <v>0</v>
      </c>
      <c r="N44" s="72">
        <v>2682.9659999999999</v>
      </c>
      <c r="O44" s="74">
        <v>8133.5640000000003</v>
      </c>
      <c r="P44" s="75">
        <v>0</v>
      </c>
      <c r="Q44" s="75">
        <v>0</v>
      </c>
      <c r="R44" s="75">
        <v>0</v>
      </c>
      <c r="S44" s="75">
        <f t="shared" si="8"/>
        <v>14082.642</v>
      </c>
      <c r="T44" s="75">
        <v>0</v>
      </c>
      <c r="U44" s="75">
        <f t="shared" si="9"/>
        <v>14082.642</v>
      </c>
      <c r="V44" s="75">
        <v>0</v>
      </c>
    </row>
    <row r="45" spans="2:22" x14ac:dyDescent="0.25">
      <c r="B45" s="48" t="s">
        <v>66</v>
      </c>
      <c r="C45" s="72">
        <f t="shared" si="5"/>
        <v>21584.844099999998</v>
      </c>
      <c r="D45" s="72">
        <v>7049.3756100000001</v>
      </c>
      <c r="E45" s="73">
        <f t="shared" si="6"/>
        <v>3185.7399399999999</v>
      </c>
      <c r="F45" s="72">
        <v>3185.7399399999999</v>
      </c>
      <c r="G45" s="74">
        <v>0</v>
      </c>
      <c r="H45" s="72">
        <v>5373.1998400000002</v>
      </c>
      <c r="I45" s="72">
        <v>3185.67058</v>
      </c>
      <c r="J45" s="72">
        <v>2747.85</v>
      </c>
      <c r="K45" s="74">
        <v>43.008130000000001</v>
      </c>
      <c r="L45" s="73">
        <f t="shared" si="7"/>
        <v>85134.401399999973</v>
      </c>
      <c r="M45" s="72">
        <v>4820.7651699999997</v>
      </c>
      <c r="N45" s="72">
        <v>72165.864579999994</v>
      </c>
      <c r="O45" s="74">
        <v>8147.7716499999797</v>
      </c>
      <c r="P45" s="75">
        <v>65.216849999999994</v>
      </c>
      <c r="Q45" s="75">
        <v>1725.4822200000001</v>
      </c>
      <c r="R45" s="75">
        <v>0</v>
      </c>
      <c r="S45" s="75">
        <f t="shared" si="8"/>
        <v>108509.94456999998</v>
      </c>
      <c r="T45" s="75">
        <v>0</v>
      </c>
      <c r="U45" s="75">
        <f t="shared" si="9"/>
        <v>108509.94456999998</v>
      </c>
      <c r="V45" s="75">
        <v>0</v>
      </c>
    </row>
    <row r="46" spans="2:22" x14ac:dyDescent="0.25">
      <c r="B46" s="48" t="s">
        <v>68</v>
      </c>
      <c r="C46" s="72">
        <f t="shared" si="5"/>
        <v>12428.629999999997</v>
      </c>
      <c r="D46" s="72">
        <v>5321.69</v>
      </c>
      <c r="E46" s="73">
        <f t="shared" si="6"/>
        <v>253.16</v>
      </c>
      <c r="F46" s="72">
        <v>183.16</v>
      </c>
      <c r="G46" s="74">
        <v>70</v>
      </c>
      <c r="H46" s="72">
        <v>3647.1</v>
      </c>
      <c r="I46" s="72">
        <v>2365.1999999999998</v>
      </c>
      <c r="J46" s="72">
        <v>0</v>
      </c>
      <c r="K46" s="74">
        <v>841.48</v>
      </c>
      <c r="L46" s="73">
        <f t="shared" si="7"/>
        <v>7190.67</v>
      </c>
      <c r="M46" s="72">
        <v>587.67999999999995</v>
      </c>
      <c r="N46" s="72">
        <v>149.80000000000001</v>
      </c>
      <c r="O46" s="74">
        <v>6453.19</v>
      </c>
      <c r="P46" s="75">
        <v>0</v>
      </c>
      <c r="Q46" s="75">
        <v>0</v>
      </c>
      <c r="R46" s="75">
        <v>0</v>
      </c>
      <c r="S46" s="75">
        <f t="shared" si="8"/>
        <v>19619.299999999996</v>
      </c>
      <c r="T46" s="75">
        <v>0</v>
      </c>
      <c r="U46" s="75">
        <f t="shared" si="9"/>
        <v>19619.299999999996</v>
      </c>
      <c r="V46" s="75">
        <v>0</v>
      </c>
    </row>
    <row r="47" spans="2:22" x14ac:dyDescent="0.25">
      <c r="B47" s="48" t="s">
        <v>70</v>
      </c>
      <c r="C47" s="72">
        <f t="shared" si="5"/>
        <v>0</v>
      </c>
      <c r="D47" s="72">
        <v>0</v>
      </c>
      <c r="E47" s="73">
        <f t="shared" si="6"/>
        <v>0</v>
      </c>
      <c r="F47" s="72">
        <v>0</v>
      </c>
      <c r="G47" s="74">
        <v>0</v>
      </c>
      <c r="H47" s="72">
        <v>0</v>
      </c>
      <c r="I47" s="72">
        <v>0</v>
      </c>
      <c r="J47" s="72">
        <v>0</v>
      </c>
      <c r="K47" s="74">
        <v>0</v>
      </c>
      <c r="L47" s="73">
        <f t="shared" si="7"/>
        <v>10835</v>
      </c>
      <c r="M47" s="72">
        <v>0</v>
      </c>
      <c r="N47" s="72">
        <v>0</v>
      </c>
      <c r="O47" s="74">
        <v>10835</v>
      </c>
      <c r="P47" s="75">
        <v>0</v>
      </c>
      <c r="Q47" s="75">
        <v>0</v>
      </c>
      <c r="R47" s="75">
        <v>0</v>
      </c>
      <c r="S47" s="75">
        <f t="shared" si="8"/>
        <v>10835</v>
      </c>
      <c r="T47" s="75">
        <v>0</v>
      </c>
      <c r="U47" s="75">
        <f t="shared" si="9"/>
        <v>10835</v>
      </c>
      <c r="V47" s="75">
        <v>0</v>
      </c>
    </row>
    <row r="48" spans="2:22" x14ac:dyDescent="0.25">
      <c r="B48" s="48" t="s">
        <v>72</v>
      </c>
      <c r="C48" s="72">
        <f t="shared" si="5"/>
        <v>0</v>
      </c>
      <c r="D48" s="72">
        <v>0</v>
      </c>
      <c r="E48" s="73">
        <f t="shared" si="6"/>
        <v>0</v>
      </c>
      <c r="F48" s="72">
        <v>0</v>
      </c>
      <c r="G48" s="74">
        <v>0</v>
      </c>
      <c r="H48" s="72">
        <v>0</v>
      </c>
      <c r="I48" s="72">
        <v>0</v>
      </c>
      <c r="J48" s="72">
        <v>0</v>
      </c>
      <c r="K48" s="74">
        <v>0</v>
      </c>
      <c r="L48" s="73">
        <f t="shared" si="7"/>
        <v>0</v>
      </c>
      <c r="M48" s="72">
        <v>0</v>
      </c>
      <c r="N48" s="72">
        <v>0</v>
      </c>
      <c r="O48" s="74">
        <v>0</v>
      </c>
      <c r="P48" s="75">
        <v>0</v>
      </c>
      <c r="Q48" s="75">
        <v>0</v>
      </c>
      <c r="R48" s="75">
        <v>0</v>
      </c>
      <c r="S48" s="75">
        <f t="shared" si="8"/>
        <v>0</v>
      </c>
      <c r="T48" s="75">
        <v>0</v>
      </c>
      <c r="U48" s="75">
        <f t="shared" si="9"/>
        <v>0</v>
      </c>
      <c r="V48" s="75">
        <v>0</v>
      </c>
    </row>
    <row r="49" spans="2:22" x14ac:dyDescent="0.25">
      <c r="B49" s="48" t="s">
        <v>74</v>
      </c>
      <c r="C49" s="72">
        <f t="shared" si="5"/>
        <v>34360.624689999997</v>
      </c>
      <c r="D49" s="72">
        <v>29976.64286</v>
      </c>
      <c r="E49" s="73">
        <f t="shared" si="6"/>
        <v>4383.9818299999997</v>
      </c>
      <c r="F49" s="72">
        <v>4091.5251600000001</v>
      </c>
      <c r="G49" s="74">
        <v>292.45666999999997</v>
      </c>
      <c r="H49" s="72">
        <v>0</v>
      </c>
      <c r="I49" s="72">
        <v>0</v>
      </c>
      <c r="J49" s="72">
        <v>0</v>
      </c>
      <c r="K49" s="74">
        <v>0</v>
      </c>
      <c r="L49" s="73">
        <f t="shared" si="7"/>
        <v>0</v>
      </c>
      <c r="M49" s="72">
        <v>0</v>
      </c>
      <c r="N49" s="72">
        <v>0</v>
      </c>
      <c r="O49" s="74">
        <v>0</v>
      </c>
      <c r="P49" s="75">
        <v>0</v>
      </c>
      <c r="Q49" s="75">
        <v>0</v>
      </c>
      <c r="R49" s="75">
        <v>0</v>
      </c>
      <c r="S49" s="75">
        <f t="shared" si="8"/>
        <v>34360.624689999997</v>
      </c>
      <c r="T49" s="75">
        <v>0</v>
      </c>
      <c r="U49" s="75">
        <f t="shared" si="9"/>
        <v>34360.624689999997</v>
      </c>
      <c r="V49" s="75">
        <v>0</v>
      </c>
    </row>
    <row r="50" spans="2:22" x14ac:dyDescent="0.25">
      <c r="B50" s="48" t="s">
        <v>76</v>
      </c>
      <c r="C50" s="72">
        <f t="shared" si="5"/>
        <v>0</v>
      </c>
      <c r="D50" s="72">
        <v>0</v>
      </c>
      <c r="E50" s="73">
        <f t="shared" si="6"/>
        <v>0</v>
      </c>
      <c r="F50" s="72">
        <v>0</v>
      </c>
      <c r="G50" s="74">
        <v>0</v>
      </c>
      <c r="H50" s="72">
        <v>0</v>
      </c>
      <c r="I50" s="72">
        <v>0</v>
      </c>
      <c r="J50" s="72">
        <v>0</v>
      </c>
      <c r="K50" s="74">
        <v>0</v>
      </c>
      <c r="L50" s="73">
        <f t="shared" si="7"/>
        <v>0</v>
      </c>
      <c r="M50" s="72">
        <v>0</v>
      </c>
      <c r="N50" s="72">
        <v>0</v>
      </c>
      <c r="O50" s="74">
        <v>0</v>
      </c>
      <c r="P50" s="75">
        <v>0</v>
      </c>
      <c r="Q50" s="75">
        <v>0</v>
      </c>
      <c r="R50" s="75">
        <v>0</v>
      </c>
      <c r="S50" s="75">
        <f t="shared" si="8"/>
        <v>0</v>
      </c>
      <c r="T50" s="75">
        <v>0</v>
      </c>
      <c r="U50" s="75">
        <f t="shared" si="9"/>
        <v>0</v>
      </c>
      <c r="V50" s="75">
        <v>0</v>
      </c>
    </row>
    <row r="51" spans="2:22" x14ac:dyDescent="0.25">
      <c r="B51" s="48" t="s">
        <v>78</v>
      </c>
      <c r="C51" s="72">
        <f t="shared" si="5"/>
        <v>16010.294735423002</v>
      </c>
      <c r="D51" s="72">
        <v>5269.13897</v>
      </c>
      <c r="E51" s="73">
        <f t="shared" si="6"/>
        <v>316.09964710000202</v>
      </c>
      <c r="F51" s="72">
        <v>0</v>
      </c>
      <c r="G51" s="74">
        <v>316.09964710000202</v>
      </c>
      <c r="H51" s="72">
        <v>1276.0103249189999</v>
      </c>
      <c r="I51" s="72">
        <v>6224.092183404</v>
      </c>
      <c r="J51" s="72">
        <v>2301.2042200000001</v>
      </c>
      <c r="K51" s="74">
        <v>623.74938999999995</v>
      </c>
      <c r="L51" s="73">
        <f t="shared" si="7"/>
        <v>28222.025190209999</v>
      </c>
      <c r="M51" s="72">
        <v>828.78755999999998</v>
      </c>
      <c r="N51" s="72">
        <v>139.06155999999999</v>
      </c>
      <c r="O51" s="74">
        <v>27254.17607021</v>
      </c>
      <c r="P51" s="75">
        <v>3842.2854000000102</v>
      </c>
      <c r="Q51" s="75">
        <v>587.46524999999997</v>
      </c>
      <c r="R51" s="75">
        <v>3290.97532000006</v>
      </c>
      <c r="S51" s="75">
        <f t="shared" si="8"/>
        <v>51953.045895633069</v>
      </c>
      <c r="T51" s="75">
        <v>0</v>
      </c>
      <c r="U51" s="75">
        <f t="shared" si="9"/>
        <v>51953.045895633069</v>
      </c>
      <c r="V51" s="75">
        <v>0</v>
      </c>
    </row>
    <row r="52" spans="2:22" x14ac:dyDescent="0.25">
      <c r="B52" s="48" t="s">
        <v>80</v>
      </c>
      <c r="C52" s="72">
        <f t="shared" si="5"/>
        <v>13602.961029999999</v>
      </c>
      <c r="D52" s="72">
        <v>6083.9251000000004</v>
      </c>
      <c r="E52" s="73">
        <f t="shared" si="6"/>
        <v>902.00686999999994</v>
      </c>
      <c r="F52" s="72">
        <v>364.50308999999999</v>
      </c>
      <c r="G52" s="74">
        <v>537.50378000000001</v>
      </c>
      <c r="H52" s="72">
        <v>1677.79268</v>
      </c>
      <c r="I52" s="72">
        <v>1015.53379</v>
      </c>
      <c r="J52" s="72">
        <v>3886.9115900000002</v>
      </c>
      <c r="K52" s="74">
        <v>36.790999999999997</v>
      </c>
      <c r="L52" s="73">
        <f t="shared" si="7"/>
        <v>16714.05242</v>
      </c>
      <c r="M52" s="72">
        <v>711.54768000000001</v>
      </c>
      <c r="N52" s="72">
        <v>14432.217689999999</v>
      </c>
      <c r="O52" s="74">
        <v>1570.2870499999999</v>
      </c>
      <c r="P52" s="75">
        <v>0</v>
      </c>
      <c r="Q52" s="75">
        <v>0</v>
      </c>
      <c r="R52" s="75">
        <v>0</v>
      </c>
      <c r="S52" s="75">
        <f t="shared" si="8"/>
        <v>30317.013449999999</v>
      </c>
      <c r="T52" s="75">
        <v>0</v>
      </c>
      <c r="U52" s="75">
        <f t="shared" si="9"/>
        <v>30317.013449999999</v>
      </c>
      <c r="V52" s="75">
        <v>0</v>
      </c>
    </row>
    <row r="53" spans="2:22" x14ac:dyDescent="0.25">
      <c r="B53" s="48" t="s">
        <v>82</v>
      </c>
      <c r="C53" s="72">
        <f t="shared" si="5"/>
        <v>351</v>
      </c>
      <c r="D53" s="72">
        <v>0</v>
      </c>
      <c r="E53" s="73">
        <f t="shared" si="6"/>
        <v>0</v>
      </c>
      <c r="F53" s="72">
        <v>0</v>
      </c>
      <c r="G53" s="74">
        <v>0</v>
      </c>
      <c r="H53" s="72">
        <v>0</v>
      </c>
      <c r="I53" s="72">
        <v>351</v>
      </c>
      <c r="J53" s="72">
        <v>0</v>
      </c>
      <c r="K53" s="74">
        <v>0</v>
      </c>
      <c r="L53" s="73">
        <f t="shared" si="7"/>
        <v>3069</v>
      </c>
      <c r="M53" s="72">
        <v>480</v>
      </c>
      <c r="N53" s="72">
        <v>1457</v>
      </c>
      <c r="O53" s="74">
        <v>1132</v>
      </c>
      <c r="P53" s="75">
        <v>100</v>
      </c>
      <c r="Q53" s="75">
        <v>0</v>
      </c>
      <c r="R53" s="75">
        <v>0</v>
      </c>
      <c r="S53" s="75">
        <f t="shared" si="8"/>
        <v>3520</v>
      </c>
      <c r="T53" s="75">
        <v>0</v>
      </c>
      <c r="U53" s="75">
        <f t="shared" si="9"/>
        <v>3520</v>
      </c>
      <c r="V53" s="75">
        <v>0</v>
      </c>
    </row>
    <row r="54" spans="2:22" x14ac:dyDescent="0.25">
      <c r="B54" s="48" t="s">
        <v>84</v>
      </c>
      <c r="C54" s="72">
        <f t="shared" si="5"/>
        <v>20008.74523</v>
      </c>
      <c r="D54" s="72">
        <v>6580.5529299999998</v>
      </c>
      <c r="E54" s="73">
        <f t="shared" si="6"/>
        <v>558.29399999999998</v>
      </c>
      <c r="F54" s="72">
        <v>0</v>
      </c>
      <c r="G54" s="74">
        <v>558.29399999999998</v>
      </c>
      <c r="H54" s="72">
        <v>11652.25858</v>
      </c>
      <c r="I54" s="72">
        <v>1148.6397199999999</v>
      </c>
      <c r="J54" s="72">
        <v>0</v>
      </c>
      <c r="K54" s="74">
        <v>69</v>
      </c>
      <c r="L54" s="73">
        <f t="shared" si="7"/>
        <v>60269.194540000004</v>
      </c>
      <c r="M54" s="72">
        <v>14766.026980000001</v>
      </c>
      <c r="N54" s="72">
        <v>18912.221590000001</v>
      </c>
      <c r="O54" s="74">
        <v>26590.945970000001</v>
      </c>
      <c r="P54" s="75">
        <v>7060.5931200000005</v>
      </c>
      <c r="Q54" s="75">
        <v>677.95644000000004</v>
      </c>
      <c r="R54" s="75">
        <v>65.7</v>
      </c>
      <c r="S54" s="75">
        <f t="shared" si="8"/>
        <v>88082.189329999994</v>
      </c>
      <c r="T54" s="75">
        <v>0</v>
      </c>
      <c r="U54" s="75">
        <f t="shared" si="9"/>
        <v>88082.189329999994</v>
      </c>
      <c r="V54" s="75">
        <v>0</v>
      </c>
    </row>
    <row r="55" spans="2:22" x14ac:dyDescent="0.25">
      <c r="B55" s="48" t="s">
        <v>86</v>
      </c>
      <c r="C55" s="72">
        <f t="shared" si="5"/>
        <v>61988.287396419051</v>
      </c>
      <c r="D55" s="72">
        <v>21216.192617453002</v>
      </c>
      <c r="E55" s="73">
        <f t="shared" si="6"/>
        <v>10009.829362500801</v>
      </c>
      <c r="F55" s="72">
        <v>4763.8018000000002</v>
      </c>
      <c r="G55" s="74">
        <v>5246.0275625007998</v>
      </c>
      <c r="H55" s="72">
        <v>23819.875486214001</v>
      </c>
      <c r="I55" s="72">
        <v>3302.5399402512398</v>
      </c>
      <c r="J55" s="72">
        <v>3356.25</v>
      </c>
      <c r="K55" s="74">
        <v>283.59998999999999</v>
      </c>
      <c r="L55" s="73">
        <f t="shared" si="7"/>
        <v>103903.84901193075</v>
      </c>
      <c r="M55" s="72">
        <v>9582.7635466050506</v>
      </c>
      <c r="N55" s="72">
        <v>38419.497565176898</v>
      </c>
      <c r="O55" s="74">
        <v>55901.587900148799</v>
      </c>
      <c r="P55" s="75">
        <v>394.97979658319201</v>
      </c>
      <c r="Q55" s="75">
        <v>47670.70837</v>
      </c>
      <c r="R55" s="75">
        <v>0</v>
      </c>
      <c r="S55" s="75">
        <f t="shared" si="8"/>
        <v>213957.82457493298</v>
      </c>
      <c r="T55" s="75">
        <v>0</v>
      </c>
      <c r="U55" s="75">
        <f t="shared" si="9"/>
        <v>213957.82457493298</v>
      </c>
      <c r="V55" s="75">
        <v>0</v>
      </c>
    </row>
    <row r="56" spans="2:22" x14ac:dyDescent="0.25">
      <c r="B56" s="48" t="s">
        <v>88</v>
      </c>
      <c r="C56" s="72">
        <f t="shared" si="5"/>
        <v>87303.396560000008</v>
      </c>
      <c r="D56" s="72">
        <v>84522.038560000001</v>
      </c>
      <c r="E56" s="73">
        <f t="shared" si="6"/>
        <v>1008.937</v>
      </c>
      <c r="F56" s="72">
        <v>1008.937</v>
      </c>
      <c r="G56" s="74">
        <v>0</v>
      </c>
      <c r="H56" s="72">
        <v>0</v>
      </c>
      <c r="I56" s="72">
        <v>0</v>
      </c>
      <c r="J56" s="72">
        <v>0</v>
      </c>
      <c r="K56" s="74">
        <v>1772.421</v>
      </c>
      <c r="L56" s="73">
        <f t="shared" si="7"/>
        <v>0</v>
      </c>
      <c r="M56" s="72">
        <v>0</v>
      </c>
      <c r="N56" s="72">
        <v>0</v>
      </c>
      <c r="O56" s="74">
        <v>0</v>
      </c>
      <c r="P56" s="75">
        <v>0</v>
      </c>
      <c r="Q56" s="75">
        <v>0</v>
      </c>
      <c r="R56" s="75">
        <v>0</v>
      </c>
      <c r="S56" s="75">
        <f t="shared" si="8"/>
        <v>87303.396560000008</v>
      </c>
      <c r="T56" s="75">
        <v>0</v>
      </c>
      <c r="U56" s="75">
        <f t="shared" si="9"/>
        <v>87303.396560000008</v>
      </c>
      <c r="V56" s="75">
        <v>0</v>
      </c>
    </row>
    <row r="57" spans="2:22" x14ac:dyDescent="0.25">
      <c r="B57" s="48" t="s">
        <v>90</v>
      </c>
      <c r="C57" s="72">
        <f t="shared" si="5"/>
        <v>72378.579339999997</v>
      </c>
      <c r="D57" s="72">
        <v>55635.156569999999</v>
      </c>
      <c r="E57" s="73">
        <f t="shared" si="6"/>
        <v>3874.5537299999996</v>
      </c>
      <c r="F57" s="72">
        <v>3228.6192299999998</v>
      </c>
      <c r="G57" s="74">
        <v>645.93449999999996</v>
      </c>
      <c r="H57" s="72">
        <v>6066.4061199999996</v>
      </c>
      <c r="I57" s="72">
        <v>5325.9460299999901</v>
      </c>
      <c r="J57" s="72">
        <v>753.5</v>
      </c>
      <c r="K57" s="74">
        <v>723.01688999999999</v>
      </c>
      <c r="L57" s="73">
        <f t="shared" si="7"/>
        <v>182915.71506999989</v>
      </c>
      <c r="M57" s="72">
        <v>5428.5721000000003</v>
      </c>
      <c r="N57" s="72">
        <v>146327.09911000001</v>
      </c>
      <c r="O57" s="74">
        <v>31160.0438599999</v>
      </c>
      <c r="P57" s="75">
        <v>7736.3028599999998</v>
      </c>
      <c r="Q57" s="75">
        <v>1414.23</v>
      </c>
      <c r="R57" s="75">
        <v>0</v>
      </c>
      <c r="S57" s="75">
        <f t="shared" si="8"/>
        <v>264444.82726999989</v>
      </c>
      <c r="T57" s="75">
        <v>0</v>
      </c>
      <c r="U57" s="75">
        <f t="shared" si="9"/>
        <v>264444.82726999989</v>
      </c>
      <c r="V57" s="75">
        <v>0</v>
      </c>
    </row>
    <row r="58" spans="2:22" x14ac:dyDescent="0.25">
      <c r="B58" s="48" t="s">
        <v>92</v>
      </c>
      <c r="C58" s="72">
        <f t="shared" si="5"/>
        <v>1480</v>
      </c>
      <c r="D58" s="72">
        <v>0</v>
      </c>
      <c r="E58" s="73">
        <f t="shared" si="6"/>
        <v>0</v>
      </c>
      <c r="F58" s="72">
        <v>0</v>
      </c>
      <c r="G58" s="74">
        <v>0</v>
      </c>
      <c r="H58" s="72">
        <v>1287</v>
      </c>
      <c r="I58" s="72">
        <v>193</v>
      </c>
      <c r="J58" s="72">
        <v>0</v>
      </c>
      <c r="K58" s="74">
        <v>0</v>
      </c>
      <c r="L58" s="73">
        <f t="shared" si="7"/>
        <v>0</v>
      </c>
      <c r="M58" s="72">
        <v>0</v>
      </c>
      <c r="N58" s="72">
        <v>0</v>
      </c>
      <c r="O58" s="74">
        <v>0</v>
      </c>
      <c r="P58" s="75">
        <v>0</v>
      </c>
      <c r="Q58" s="75">
        <v>0</v>
      </c>
      <c r="R58" s="75">
        <v>0</v>
      </c>
      <c r="S58" s="75">
        <f t="shared" si="8"/>
        <v>1480</v>
      </c>
      <c r="T58" s="75">
        <v>0</v>
      </c>
      <c r="U58" s="75">
        <f t="shared" si="9"/>
        <v>1480</v>
      </c>
      <c r="V58" s="75">
        <v>0</v>
      </c>
    </row>
    <row r="59" spans="2:22" x14ac:dyDescent="0.25">
      <c r="B59" s="48" t="s">
        <v>94</v>
      </c>
      <c r="C59" s="72">
        <f t="shared" si="5"/>
        <v>1903</v>
      </c>
      <c r="D59" s="72">
        <v>927</v>
      </c>
      <c r="E59" s="73">
        <f t="shared" si="6"/>
        <v>787</v>
      </c>
      <c r="F59" s="72">
        <v>492</v>
      </c>
      <c r="G59" s="74">
        <v>295</v>
      </c>
      <c r="H59" s="72">
        <v>0</v>
      </c>
      <c r="I59" s="72">
        <v>189</v>
      </c>
      <c r="J59" s="72">
        <v>0</v>
      </c>
      <c r="K59" s="74">
        <v>0</v>
      </c>
      <c r="L59" s="73">
        <f t="shared" si="7"/>
        <v>4923</v>
      </c>
      <c r="M59" s="72">
        <v>137</v>
      </c>
      <c r="N59" s="72">
        <v>4092</v>
      </c>
      <c r="O59" s="74">
        <v>694</v>
      </c>
      <c r="P59" s="75">
        <v>0</v>
      </c>
      <c r="Q59" s="75">
        <v>0</v>
      </c>
      <c r="R59" s="75">
        <v>0</v>
      </c>
      <c r="S59" s="75">
        <f t="shared" si="8"/>
        <v>6826</v>
      </c>
      <c r="T59" s="75">
        <v>1640</v>
      </c>
      <c r="U59" s="75">
        <f t="shared" si="9"/>
        <v>8466</v>
      </c>
      <c r="V59" s="75">
        <v>0</v>
      </c>
    </row>
    <row r="60" spans="2:22" x14ac:dyDescent="0.25">
      <c r="B60" s="48" t="s">
        <v>96</v>
      </c>
      <c r="C60" s="72">
        <f t="shared" si="5"/>
        <v>0</v>
      </c>
      <c r="D60" s="72">
        <v>0</v>
      </c>
      <c r="E60" s="73">
        <f t="shared" si="6"/>
        <v>0</v>
      </c>
      <c r="F60" s="72">
        <v>0</v>
      </c>
      <c r="G60" s="74">
        <v>0</v>
      </c>
      <c r="H60" s="72">
        <v>0</v>
      </c>
      <c r="I60" s="72">
        <v>0</v>
      </c>
      <c r="J60" s="72">
        <v>0</v>
      </c>
      <c r="K60" s="74">
        <v>0</v>
      </c>
      <c r="L60" s="73">
        <f t="shared" si="7"/>
        <v>0</v>
      </c>
      <c r="M60" s="72">
        <v>0</v>
      </c>
      <c r="N60" s="72">
        <v>0</v>
      </c>
      <c r="O60" s="74">
        <v>0</v>
      </c>
      <c r="P60" s="75">
        <v>0</v>
      </c>
      <c r="Q60" s="75">
        <v>0</v>
      </c>
      <c r="R60" s="75">
        <v>0</v>
      </c>
      <c r="S60" s="75">
        <f t="shared" si="8"/>
        <v>0</v>
      </c>
      <c r="T60" s="75">
        <v>0</v>
      </c>
      <c r="U60" s="75">
        <f t="shared" si="9"/>
        <v>0</v>
      </c>
      <c r="V60" s="75">
        <v>0</v>
      </c>
    </row>
    <row r="61" spans="2:22" x14ac:dyDescent="0.25">
      <c r="B61" s="48" t="s">
        <v>98</v>
      </c>
      <c r="C61" s="72">
        <f t="shared" si="5"/>
        <v>0</v>
      </c>
      <c r="D61" s="72">
        <v>0</v>
      </c>
      <c r="E61" s="73">
        <f t="shared" si="6"/>
        <v>0</v>
      </c>
      <c r="F61" s="72">
        <v>0</v>
      </c>
      <c r="G61" s="74">
        <v>0</v>
      </c>
      <c r="H61" s="72">
        <v>0</v>
      </c>
      <c r="I61" s="72">
        <v>0</v>
      </c>
      <c r="J61" s="72">
        <v>0</v>
      </c>
      <c r="K61" s="74">
        <v>0</v>
      </c>
      <c r="L61" s="73">
        <f t="shared" si="7"/>
        <v>0</v>
      </c>
      <c r="M61" s="72">
        <v>0</v>
      </c>
      <c r="N61" s="72">
        <v>0</v>
      </c>
      <c r="O61" s="74">
        <v>0</v>
      </c>
      <c r="P61" s="75">
        <v>0</v>
      </c>
      <c r="Q61" s="75">
        <v>0</v>
      </c>
      <c r="R61" s="75">
        <v>0</v>
      </c>
      <c r="S61" s="75">
        <f t="shared" si="8"/>
        <v>0</v>
      </c>
      <c r="T61" s="75">
        <v>0</v>
      </c>
      <c r="U61" s="75">
        <f t="shared" si="9"/>
        <v>0</v>
      </c>
      <c r="V61" s="75">
        <v>0</v>
      </c>
    </row>
    <row r="62" spans="2:22" ht="15.75" thickBot="1" x14ac:dyDescent="0.3">
      <c r="B62" s="3" t="s">
        <v>100</v>
      </c>
      <c r="C62" s="76">
        <f>SUM(D62,F62:K62)</f>
        <v>10272.279999999999</v>
      </c>
      <c r="D62" s="76">
        <v>10064.379999999999</v>
      </c>
      <c r="E62" s="77">
        <f>SUM(F62:G62)</f>
        <v>0</v>
      </c>
      <c r="F62" s="76">
        <v>0</v>
      </c>
      <c r="G62" s="78">
        <v>0</v>
      </c>
      <c r="H62" s="76">
        <v>0</v>
      </c>
      <c r="I62" s="76">
        <v>0</v>
      </c>
      <c r="J62" s="76">
        <v>0</v>
      </c>
      <c r="K62" s="78">
        <v>207.9</v>
      </c>
      <c r="L62" s="77">
        <f>SUM(M62:O62)</f>
        <v>0</v>
      </c>
      <c r="M62" s="76">
        <v>0</v>
      </c>
      <c r="N62" s="76">
        <v>0</v>
      </c>
      <c r="O62" s="78">
        <v>0</v>
      </c>
      <c r="P62" s="79">
        <v>0</v>
      </c>
      <c r="Q62" s="79">
        <v>0</v>
      </c>
      <c r="R62" s="79">
        <v>0</v>
      </c>
      <c r="S62" s="79">
        <f>SUM(D62,F62:G62,H62:K62,M62:O62,P62,Q62,R62)</f>
        <v>10272.279999999999</v>
      </c>
      <c r="T62" s="79">
        <v>0</v>
      </c>
      <c r="U62" s="79">
        <f>S62+T62</f>
        <v>10272.279999999999</v>
      </c>
      <c r="V62" s="79">
        <v>0</v>
      </c>
    </row>
    <row r="63" spans="2:22" x14ac:dyDescent="0.25">
      <c r="U63" s="72"/>
    </row>
    <row r="65" spans="2:12" ht="21" x14ac:dyDescent="0.35">
      <c r="B65" s="4" t="s">
        <v>34</v>
      </c>
    </row>
    <row r="66" spans="2:12" ht="15.75" thickBot="1" x14ac:dyDescent="0.3"/>
    <row r="67" spans="2:12" ht="72.75" x14ac:dyDescent="0.25">
      <c r="B67" s="19" t="s">
        <v>28</v>
      </c>
      <c r="C67" s="49" t="s">
        <v>24</v>
      </c>
      <c r="D67" s="20" t="s">
        <v>29</v>
      </c>
      <c r="E67" s="20" t="s">
        <v>30</v>
      </c>
      <c r="F67" s="21" t="s">
        <v>25</v>
      </c>
      <c r="G67" s="16" t="s">
        <v>8</v>
      </c>
      <c r="H67" s="16" t="s">
        <v>12</v>
      </c>
      <c r="I67" s="50" t="s">
        <v>37</v>
      </c>
      <c r="J67" s="17" t="s">
        <v>26</v>
      </c>
      <c r="K67" s="15"/>
      <c r="L67" s="17" t="s">
        <v>27</v>
      </c>
    </row>
    <row r="68" spans="2:12" x14ac:dyDescent="0.25">
      <c r="B68" s="47" t="s">
        <v>50</v>
      </c>
      <c r="C68" s="72">
        <f t="shared" ref="C68:C95" si="10">SUM(D68:F68)</f>
        <v>10</v>
      </c>
      <c r="D68" s="80">
        <v>10</v>
      </c>
      <c r="E68" s="80">
        <v>0</v>
      </c>
      <c r="F68" s="81">
        <v>0</v>
      </c>
      <c r="G68" s="82">
        <v>0</v>
      </c>
      <c r="H68" s="82">
        <v>0</v>
      </c>
      <c r="I68" s="82">
        <v>3</v>
      </c>
      <c r="J68" s="82">
        <v>0</v>
      </c>
      <c r="K68" s="12"/>
      <c r="L68" s="86">
        <f t="shared" ref="L68:L95" si="11">SUM(C68,G68,H68,I68,J68)</f>
        <v>13</v>
      </c>
    </row>
    <row r="69" spans="2:12" x14ac:dyDescent="0.25">
      <c r="B69" s="48" t="s">
        <v>52</v>
      </c>
      <c r="C69" s="72">
        <f t="shared" si="10"/>
        <v>0</v>
      </c>
      <c r="D69" s="80">
        <v>0</v>
      </c>
      <c r="E69" s="80">
        <v>0</v>
      </c>
      <c r="F69" s="81">
        <v>0</v>
      </c>
      <c r="G69" s="82">
        <v>346</v>
      </c>
      <c r="H69" s="82">
        <v>0</v>
      </c>
      <c r="I69" s="82">
        <v>0</v>
      </c>
      <c r="J69" s="82">
        <v>0</v>
      </c>
      <c r="K69" s="12"/>
      <c r="L69" s="86">
        <f t="shared" si="11"/>
        <v>346</v>
      </c>
    </row>
    <row r="70" spans="2:12" x14ac:dyDescent="0.25">
      <c r="B70" s="48" t="s">
        <v>54</v>
      </c>
      <c r="C70" s="72">
        <f t="shared" si="10"/>
        <v>0</v>
      </c>
      <c r="D70" s="80">
        <v>0</v>
      </c>
      <c r="E70" s="80">
        <v>0</v>
      </c>
      <c r="F70" s="81">
        <v>0</v>
      </c>
      <c r="G70" s="82">
        <v>0</v>
      </c>
      <c r="H70" s="82">
        <v>0</v>
      </c>
      <c r="I70" s="82">
        <v>0</v>
      </c>
      <c r="J70" s="82">
        <v>0</v>
      </c>
      <c r="K70" s="12"/>
      <c r="L70" s="86">
        <f t="shared" si="11"/>
        <v>0</v>
      </c>
    </row>
    <row r="71" spans="2:12" x14ac:dyDescent="0.25">
      <c r="B71" s="48" t="s">
        <v>56</v>
      </c>
      <c r="C71" s="72">
        <f t="shared" si="10"/>
        <v>0</v>
      </c>
      <c r="D71" s="80">
        <v>0</v>
      </c>
      <c r="E71" s="80">
        <v>0</v>
      </c>
      <c r="F71" s="81">
        <v>0</v>
      </c>
      <c r="G71" s="82">
        <v>45</v>
      </c>
      <c r="H71" s="82">
        <v>0</v>
      </c>
      <c r="I71" s="82">
        <v>0</v>
      </c>
      <c r="J71" s="82">
        <v>0</v>
      </c>
      <c r="K71" s="12"/>
      <c r="L71" s="86">
        <f t="shared" si="11"/>
        <v>45</v>
      </c>
    </row>
    <row r="72" spans="2:12" x14ac:dyDescent="0.25">
      <c r="B72" s="48" t="s">
        <v>58</v>
      </c>
      <c r="C72" s="72">
        <f t="shared" si="10"/>
        <v>0</v>
      </c>
      <c r="D72" s="80">
        <v>0</v>
      </c>
      <c r="E72" s="80">
        <v>0</v>
      </c>
      <c r="F72" s="81">
        <v>0</v>
      </c>
      <c r="G72" s="82">
        <v>0</v>
      </c>
      <c r="H72" s="82">
        <v>0</v>
      </c>
      <c r="I72" s="82">
        <v>0</v>
      </c>
      <c r="J72" s="82">
        <v>0</v>
      </c>
      <c r="K72" s="12"/>
      <c r="L72" s="86">
        <f t="shared" si="11"/>
        <v>0</v>
      </c>
    </row>
    <row r="73" spans="2:12" x14ac:dyDescent="0.25">
      <c r="B73" s="48" t="s">
        <v>60</v>
      </c>
      <c r="C73" s="72">
        <f t="shared" si="10"/>
        <v>0</v>
      </c>
      <c r="D73" s="80">
        <v>0</v>
      </c>
      <c r="E73" s="80">
        <v>0</v>
      </c>
      <c r="F73" s="81">
        <v>0</v>
      </c>
      <c r="G73" s="82">
        <v>0</v>
      </c>
      <c r="H73" s="82">
        <v>0</v>
      </c>
      <c r="I73" s="82">
        <v>0</v>
      </c>
      <c r="J73" s="82">
        <v>0</v>
      </c>
      <c r="K73" s="12"/>
      <c r="L73" s="86">
        <f t="shared" si="11"/>
        <v>0</v>
      </c>
    </row>
    <row r="74" spans="2:12" x14ac:dyDescent="0.25">
      <c r="B74" s="48" t="s">
        <v>62</v>
      </c>
      <c r="C74" s="72">
        <f t="shared" si="10"/>
        <v>0</v>
      </c>
      <c r="D74" s="80">
        <v>0</v>
      </c>
      <c r="E74" s="80">
        <v>0</v>
      </c>
      <c r="F74" s="81">
        <v>0</v>
      </c>
      <c r="G74" s="82">
        <v>233</v>
      </c>
      <c r="H74" s="82">
        <v>0</v>
      </c>
      <c r="I74" s="82">
        <v>0</v>
      </c>
      <c r="J74" s="82">
        <v>0</v>
      </c>
      <c r="K74" s="12"/>
      <c r="L74" s="86">
        <f t="shared" si="11"/>
        <v>233</v>
      </c>
    </row>
    <row r="75" spans="2:12" x14ac:dyDescent="0.25">
      <c r="B75" s="48" t="s">
        <v>64</v>
      </c>
      <c r="C75" s="72">
        <f t="shared" si="10"/>
        <v>0</v>
      </c>
      <c r="D75" s="80">
        <v>0</v>
      </c>
      <c r="E75" s="80">
        <v>0</v>
      </c>
      <c r="F75" s="81">
        <v>0</v>
      </c>
      <c r="G75" s="82">
        <v>0</v>
      </c>
      <c r="H75" s="82">
        <v>0</v>
      </c>
      <c r="I75" s="82">
        <v>0</v>
      </c>
      <c r="J75" s="82">
        <v>0</v>
      </c>
      <c r="K75" s="12"/>
      <c r="L75" s="86">
        <f t="shared" si="11"/>
        <v>0</v>
      </c>
    </row>
    <row r="76" spans="2:12" x14ac:dyDescent="0.25">
      <c r="B76" s="48" t="s">
        <v>66</v>
      </c>
      <c r="C76" s="72">
        <f t="shared" si="10"/>
        <v>0</v>
      </c>
      <c r="D76" s="80">
        <v>0</v>
      </c>
      <c r="E76" s="80">
        <v>0</v>
      </c>
      <c r="F76" s="81">
        <v>0</v>
      </c>
      <c r="G76" s="82">
        <v>0</v>
      </c>
      <c r="H76" s="82">
        <v>0</v>
      </c>
      <c r="I76" s="82">
        <v>0</v>
      </c>
      <c r="J76" s="82">
        <v>0</v>
      </c>
      <c r="K76" s="12"/>
      <c r="L76" s="86">
        <f t="shared" si="11"/>
        <v>0</v>
      </c>
    </row>
    <row r="77" spans="2:12" x14ac:dyDescent="0.25">
      <c r="B77" s="48" t="s">
        <v>68</v>
      </c>
      <c r="C77" s="72">
        <f t="shared" si="10"/>
        <v>0</v>
      </c>
      <c r="D77" s="80">
        <v>0</v>
      </c>
      <c r="E77" s="80">
        <v>0</v>
      </c>
      <c r="F77" s="81">
        <v>0</v>
      </c>
      <c r="G77" s="82">
        <v>0</v>
      </c>
      <c r="H77" s="82">
        <v>0</v>
      </c>
      <c r="I77" s="82">
        <v>0</v>
      </c>
      <c r="J77" s="82">
        <v>0</v>
      </c>
      <c r="K77" s="12"/>
      <c r="L77" s="86">
        <f t="shared" si="11"/>
        <v>0</v>
      </c>
    </row>
    <row r="78" spans="2:12" x14ac:dyDescent="0.25">
      <c r="B78" s="48" t="s">
        <v>70</v>
      </c>
      <c r="C78" s="72">
        <f t="shared" si="10"/>
        <v>157</v>
      </c>
      <c r="D78" s="80">
        <v>157</v>
      </c>
      <c r="E78" s="80">
        <v>0</v>
      </c>
      <c r="F78" s="81">
        <v>0</v>
      </c>
      <c r="G78" s="82">
        <v>0</v>
      </c>
      <c r="H78" s="82">
        <v>0</v>
      </c>
      <c r="I78" s="82">
        <v>0</v>
      </c>
      <c r="J78" s="82">
        <v>0</v>
      </c>
      <c r="K78" s="12"/>
      <c r="L78" s="86">
        <f t="shared" si="11"/>
        <v>157</v>
      </c>
    </row>
    <row r="79" spans="2:12" x14ac:dyDescent="0.25">
      <c r="B79" s="48" t="s">
        <v>72</v>
      </c>
      <c r="C79" s="72">
        <f t="shared" si="10"/>
        <v>0</v>
      </c>
      <c r="D79" s="80">
        <v>0</v>
      </c>
      <c r="E79" s="80">
        <v>0</v>
      </c>
      <c r="F79" s="81">
        <v>0</v>
      </c>
      <c r="G79" s="82">
        <v>0</v>
      </c>
      <c r="H79" s="82">
        <v>0</v>
      </c>
      <c r="I79" s="82">
        <v>0</v>
      </c>
      <c r="J79" s="82">
        <v>0</v>
      </c>
      <c r="K79" s="12"/>
      <c r="L79" s="86">
        <f t="shared" si="11"/>
        <v>0</v>
      </c>
    </row>
    <row r="80" spans="2:12" x14ac:dyDescent="0.25">
      <c r="B80" s="48" t="s">
        <v>74</v>
      </c>
      <c r="C80" s="72">
        <f t="shared" si="10"/>
        <v>10247</v>
      </c>
      <c r="D80" s="80">
        <v>7284</v>
      </c>
      <c r="E80" s="80">
        <v>2961</v>
      </c>
      <c r="F80" s="81">
        <v>2</v>
      </c>
      <c r="G80" s="82">
        <v>0</v>
      </c>
      <c r="H80" s="82">
        <v>0</v>
      </c>
      <c r="I80" s="82">
        <v>0</v>
      </c>
      <c r="J80" s="82">
        <v>0</v>
      </c>
      <c r="K80" s="12"/>
      <c r="L80" s="86">
        <f t="shared" si="11"/>
        <v>10247</v>
      </c>
    </row>
    <row r="81" spans="2:12" x14ac:dyDescent="0.25">
      <c r="B81" s="48" t="s">
        <v>76</v>
      </c>
      <c r="C81" s="72">
        <f t="shared" si="10"/>
        <v>0</v>
      </c>
      <c r="D81" s="80">
        <v>0</v>
      </c>
      <c r="E81" s="80">
        <v>0</v>
      </c>
      <c r="F81" s="81">
        <v>0</v>
      </c>
      <c r="G81" s="82">
        <v>0</v>
      </c>
      <c r="H81" s="82">
        <v>0</v>
      </c>
      <c r="I81" s="82">
        <v>0</v>
      </c>
      <c r="J81" s="82">
        <v>0</v>
      </c>
      <c r="K81" s="12"/>
      <c r="L81" s="86">
        <f t="shared" si="11"/>
        <v>0</v>
      </c>
    </row>
    <row r="82" spans="2:12" x14ac:dyDescent="0.25">
      <c r="B82" s="48" t="s">
        <v>78</v>
      </c>
      <c r="C82" s="72">
        <f t="shared" si="10"/>
        <v>0</v>
      </c>
      <c r="D82" s="80">
        <v>0</v>
      </c>
      <c r="E82" s="80">
        <v>0</v>
      </c>
      <c r="F82" s="81">
        <v>0</v>
      </c>
      <c r="G82" s="82">
        <v>0</v>
      </c>
      <c r="H82" s="82">
        <v>0</v>
      </c>
      <c r="I82" s="82">
        <v>0</v>
      </c>
      <c r="J82" s="82">
        <v>0</v>
      </c>
      <c r="K82" s="12"/>
      <c r="L82" s="86">
        <f t="shared" si="11"/>
        <v>0</v>
      </c>
    </row>
    <row r="83" spans="2:12" x14ac:dyDescent="0.25">
      <c r="B83" s="48" t="s">
        <v>80</v>
      </c>
      <c r="C83" s="72">
        <f t="shared" si="10"/>
        <v>0</v>
      </c>
      <c r="D83" s="80">
        <v>0</v>
      </c>
      <c r="E83" s="80">
        <v>0</v>
      </c>
      <c r="F83" s="81">
        <v>0</v>
      </c>
      <c r="G83" s="82">
        <v>0</v>
      </c>
      <c r="H83" s="82">
        <v>0</v>
      </c>
      <c r="I83" s="82">
        <v>0</v>
      </c>
      <c r="J83" s="82">
        <v>0</v>
      </c>
      <c r="K83" s="12"/>
      <c r="L83" s="86">
        <f t="shared" si="11"/>
        <v>0</v>
      </c>
    </row>
    <row r="84" spans="2:12" x14ac:dyDescent="0.25">
      <c r="B84" s="48" t="s">
        <v>82</v>
      </c>
      <c r="C84" s="72">
        <f t="shared" si="10"/>
        <v>0</v>
      </c>
      <c r="D84" s="80">
        <v>0</v>
      </c>
      <c r="E84" s="80">
        <v>0</v>
      </c>
      <c r="F84" s="81">
        <v>0</v>
      </c>
      <c r="G84" s="82">
        <v>2</v>
      </c>
      <c r="H84" s="82">
        <v>0</v>
      </c>
      <c r="I84" s="82">
        <v>0</v>
      </c>
      <c r="J84" s="82">
        <v>0</v>
      </c>
      <c r="K84" s="12"/>
      <c r="L84" s="86">
        <f t="shared" si="11"/>
        <v>2</v>
      </c>
    </row>
    <row r="85" spans="2:12" x14ac:dyDescent="0.25">
      <c r="B85" s="48" t="s">
        <v>84</v>
      </c>
      <c r="C85" s="72">
        <f t="shared" si="10"/>
        <v>448</v>
      </c>
      <c r="D85" s="80">
        <v>427</v>
      </c>
      <c r="E85" s="80">
        <v>21</v>
      </c>
      <c r="F85" s="81">
        <v>0</v>
      </c>
      <c r="G85" s="82">
        <v>83</v>
      </c>
      <c r="H85" s="82">
        <v>0</v>
      </c>
      <c r="I85" s="82">
        <v>0</v>
      </c>
      <c r="J85" s="82">
        <v>0</v>
      </c>
      <c r="K85" s="12"/>
      <c r="L85" s="86">
        <f t="shared" si="11"/>
        <v>531</v>
      </c>
    </row>
    <row r="86" spans="2:12" x14ac:dyDescent="0.25">
      <c r="B86" s="48" t="s">
        <v>86</v>
      </c>
      <c r="C86" s="72">
        <f t="shared" si="10"/>
        <v>1678</v>
      </c>
      <c r="D86" s="80">
        <v>1586</v>
      </c>
      <c r="E86" s="80">
        <v>24</v>
      </c>
      <c r="F86" s="81">
        <v>68</v>
      </c>
      <c r="G86" s="82">
        <v>24</v>
      </c>
      <c r="H86" s="82">
        <v>0</v>
      </c>
      <c r="I86" s="82">
        <v>0</v>
      </c>
      <c r="J86" s="82">
        <v>0</v>
      </c>
      <c r="K86" s="12"/>
      <c r="L86" s="86">
        <f t="shared" si="11"/>
        <v>1702</v>
      </c>
    </row>
    <row r="87" spans="2:12" x14ac:dyDescent="0.25">
      <c r="B87" s="48" t="s">
        <v>88</v>
      </c>
      <c r="C87" s="72">
        <f t="shared" si="10"/>
        <v>4455</v>
      </c>
      <c r="D87" s="80">
        <v>4377</v>
      </c>
      <c r="E87" s="80">
        <v>0</v>
      </c>
      <c r="F87" s="81">
        <v>78</v>
      </c>
      <c r="G87" s="82">
        <v>0</v>
      </c>
      <c r="H87" s="82">
        <v>0</v>
      </c>
      <c r="I87" s="82">
        <v>0</v>
      </c>
      <c r="J87" s="82">
        <v>0</v>
      </c>
      <c r="K87" s="12"/>
      <c r="L87" s="86">
        <f t="shared" si="11"/>
        <v>4455</v>
      </c>
    </row>
    <row r="88" spans="2:12" x14ac:dyDescent="0.25">
      <c r="B88" s="48" t="s">
        <v>90</v>
      </c>
      <c r="C88" s="72">
        <f t="shared" si="10"/>
        <v>689</v>
      </c>
      <c r="D88" s="80">
        <v>605</v>
      </c>
      <c r="E88" s="80">
        <v>9</v>
      </c>
      <c r="F88" s="81">
        <v>75</v>
      </c>
      <c r="G88" s="82">
        <v>59</v>
      </c>
      <c r="H88" s="82">
        <v>0</v>
      </c>
      <c r="I88" s="82">
        <v>0</v>
      </c>
      <c r="J88" s="82">
        <v>0</v>
      </c>
      <c r="K88" s="12"/>
      <c r="L88" s="86">
        <f t="shared" si="11"/>
        <v>748</v>
      </c>
    </row>
    <row r="89" spans="2:12" x14ac:dyDescent="0.25">
      <c r="B89" s="48" t="s">
        <v>92</v>
      </c>
      <c r="C89" s="72">
        <f t="shared" si="10"/>
        <v>0</v>
      </c>
      <c r="D89" s="80">
        <v>0</v>
      </c>
      <c r="E89" s="80">
        <v>0</v>
      </c>
      <c r="F89" s="81">
        <v>0</v>
      </c>
      <c r="G89" s="82">
        <v>0</v>
      </c>
      <c r="H89" s="82">
        <v>0</v>
      </c>
      <c r="I89" s="82">
        <v>0</v>
      </c>
      <c r="J89" s="82">
        <v>0</v>
      </c>
      <c r="K89" s="12"/>
      <c r="L89" s="86">
        <f t="shared" si="11"/>
        <v>0</v>
      </c>
    </row>
    <row r="90" spans="2:12" x14ac:dyDescent="0.25">
      <c r="B90" s="48" t="s">
        <v>94</v>
      </c>
      <c r="C90" s="72">
        <f t="shared" si="10"/>
        <v>0</v>
      </c>
      <c r="D90" s="80">
        <v>0</v>
      </c>
      <c r="E90" s="80">
        <v>0</v>
      </c>
      <c r="F90" s="81">
        <v>0</v>
      </c>
      <c r="G90" s="82">
        <v>0</v>
      </c>
      <c r="H90" s="82">
        <v>0</v>
      </c>
      <c r="I90" s="82">
        <v>0</v>
      </c>
      <c r="J90" s="82">
        <v>0</v>
      </c>
      <c r="K90" s="12"/>
      <c r="L90" s="86">
        <f t="shared" si="11"/>
        <v>0</v>
      </c>
    </row>
    <row r="91" spans="2:12" x14ac:dyDescent="0.25">
      <c r="B91" s="48" t="s">
        <v>96</v>
      </c>
      <c r="C91" s="72">
        <f t="shared" si="10"/>
        <v>0</v>
      </c>
      <c r="D91" s="80">
        <v>0</v>
      </c>
      <c r="E91" s="80">
        <v>0</v>
      </c>
      <c r="F91" s="81">
        <v>0</v>
      </c>
      <c r="G91" s="82">
        <v>0</v>
      </c>
      <c r="H91" s="82">
        <v>0</v>
      </c>
      <c r="I91" s="82">
        <v>0</v>
      </c>
      <c r="J91" s="82">
        <v>0</v>
      </c>
      <c r="K91" s="12"/>
      <c r="L91" s="86">
        <f t="shared" si="11"/>
        <v>0</v>
      </c>
    </row>
    <row r="92" spans="2:12" x14ac:dyDescent="0.25">
      <c r="B92" s="48" t="s">
        <v>98</v>
      </c>
      <c r="C92" s="72">
        <f t="shared" si="10"/>
        <v>0</v>
      </c>
      <c r="D92" s="80">
        <v>0</v>
      </c>
      <c r="E92" s="80">
        <v>0</v>
      </c>
      <c r="F92" s="81">
        <v>0</v>
      </c>
      <c r="G92" s="82">
        <v>0</v>
      </c>
      <c r="H92" s="82">
        <v>0</v>
      </c>
      <c r="I92" s="82">
        <v>0</v>
      </c>
      <c r="J92" s="82">
        <v>0</v>
      </c>
      <c r="K92" s="12"/>
      <c r="L92" s="86">
        <f t="shared" si="11"/>
        <v>0</v>
      </c>
    </row>
    <row r="93" spans="2:12" x14ac:dyDescent="0.25">
      <c r="B93" s="48" t="s">
        <v>100</v>
      </c>
      <c r="C93" s="72">
        <f t="shared" si="10"/>
        <v>0</v>
      </c>
      <c r="D93" s="80">
        <v>0</v>
      </c>
      <c r="E93" s="80">
        <v>0</v>
      </c>
      <c r="F93" s="81">
        <v>0</v>
      </c>
      <c r="G93" s="82">
        <v>0</v>
      </c>
      <c r="H93" s="82">
        <v>0</v>
      </c>
      <c r="I93" s="82">
        <v>0</v>
      </c>
      <c r="J93" s="82">
        <v>0</v>
      </c>
      <c r="K93" s="12"/>
      <c r="L93" s="86">
        <f t="shared" si="11"/>
        <v>0</v>
      </c>
    </row>
    <row r="94" spans="2:12" x14ac:dyDescent="0.25">
      <c r="B94" s="2"/>
      <c r="C94" s="72">
        <f t="shared" si="10"/>
        <v>0</v>
      </c>
      <c r="D94" s="80"/>
      <c r="E94" s="80"/>
      <c r="F94" s="81"/>
      <c r="G94" s="82"/>
      <c r="H94" s="82"/>
      <c r="I94" s="82"/>
      <c r="J94" s="82"/>
      <c r="K94" s="12"/>
      <c r="L94" s="86">
        <f t="shared" si="11"/>
        <v>0</v>
      </c>
    </row>
    <row r="95" spans="2:12" ht="15.75" thickBot="1" x14ac:dyDescent="0.3">
      <c r="B95" s="3"/>
      <c r="C95" s="76">
        <f t="shared" si="10"/>
        <v>0</v>
      </c>
      <c r="D95" s="83"/>
      <c r="E95" s="83"/>
      <c r="F95" s="84"/>
      <c r="G95" s="85"/>
      <c r="H95" s="85"/>
      <c r="I95" s="85"/>
      <c r="J95" s="85"/>
      <c r="K95" s="13"/>
      <c r="L95" s="87">
        <f t="shared" si="11"/>
        <v>0</v>
      </c>
    </row>
    <row r="96" spans="2:12" x14ac:dyDescent="0.25">
      <c r="L96" s="72"/>
    </row>
    <row r="98" spans="2:12" ht="15.75" thickBot="1" x14ac:dyDescent="0.3"/>
    <row r="99" spans="2:12" ht="72.75" x14ac:dyDescent="0.25">
      <c r="B99" s="19" t="s">
        <v>31</v>
      </c>
      <c r="C99" s="49" t="s">
        <v>24</v>
      </c>
      <c r="D99" s="20" t="s">
        <v>29</v>
      </c>
      <c r="E99" s="20" t="s">
        <v>30</v>
      </c>
      <c r="F99" s="21" t="s">
        <v>25</v>
      </c>
      <c r="G99" s="16" t="s">
        <v>8</v>
      </c>
      <c r="H99" s="16" t="s">
        <v>12</v>
      </c>
      <c r="I99" s="50" t="s">
        <v>37</v>
      </c>
      <c r="J99" s="17" t="s">
        <v>26</v>
      </c>
      <c r="K99" s="15"/>
      <c r="L99" s="17" t="s">
        <v>27</v>
      </c>
    </row>
    <row r="100" spans="2:12" x14ac:dyDescent="0.25">
      <c r="B100" s="47" t="s">
        <v>50</v>
      </c>
      <c r="C100" s="72">
        <f t="shared" ref="C100:C127" si="12">SUM(D100:F100)</f>
        <v>1596.23486</v>
      </c>
      <c r="D100" s="80">
        <v>1596.23486</v>
      </c>
      <c r="E100" s="80">
        <v>0</v>
      </c>
      <c r="F100" s="81">
        <v>0</v>
      </c>
      <c r="G100" s="82">
        <v>0</v>
      </c>
      <c r="H100" s="82">
        <v>0</v>
      </c>
      <c r="I100" s="82">
        <v>250.74135000000001</v>
      </c>
      <c r="J100" s="82">
        <v>0</v>
      </c>
      <c r="K100" s="12"/>
      <c r="L100" s="18">
        <f t="shared" ref="L100:L127" si="13">SUM(C100,G100,H100,I100,J100)</f>
        <v>1846.97621</v>
      </c>
    </row>
    <row r="101" spans="2:12" x14ac:dyDescent="0.25">
      <c r="B101" s="48" t="s">
        <v>52</v>
      </c>
      <c r="C101" s="72">
        <f t="shared" si="12"/>
        <v>0</v>
      </c>
      <c r="D101" s="80">
        <v>0</v>
      </c>
      <c r="E101" s="80">
        <v>0</v>
      </c>
      <c r="F101" s="81">
        <v>0</v>
      </c>
      <c r="G101" s="82">
        <v>103778.84876296599</v>
      </c>
      <c r="H101" s="82">
        <v>0</v>
      </c>
      <c r="I101" s="82">
        <v>0</v>
      </c>
      <c r="J101" s="82">
        <v>0</v>
      </c>
      <c r="K101" s="12"/>
      <c r="L101" s="18">
        <f t="shared" si="13"/>
        <v>103778.84876296599</v>
      </c>
    </row>
    <row r="102" spans="2:12" x14ac:dyDescent="0.25">
      <c r="B102" s="48" t="s">
        <v>54</v>
      </c>
      <c r="C102" s="72">
        <f t="shared" si="12"/>
        <v>0</v>
      </c>
      <c r="D102" s="80">
        <v>0</v>
      </c>
      <c r="E102" s="80">
        <v>0</v>
      </c>
      <c r="F102" s="81">
        <v>0</v>
      </c>
      <c r="G102" s="82">
        <v>0</v>
      </c>
      <c r="H102" s="82">
        <v>0</v>
      </c>
      <c r="I102" s="82">
        <v>0</v>
      </c>
      <c r="J102" s="82">
        <v>0</v>
      </c>
      <c r="K102" s="12"/>
      <c r="L102" s="18">
        <f t="shared" si="13"/>
        <v>0</v>
      </c>
    </row>
    <row r="103" spans="2:12" x14ac:dyDescent="0.25">
      <c r="B103" s="48" t="s">
        <v>56</v>
      </c>
      <c r="C103" s="72">
        <f t="shared" si="12"/>
        <v>0</v>
      </c>
      <c r="D103" s="80">
        <v>0</v>
      </c>
      <c r="E103" s="80">
        <v>0</v>
      </c>
      <c r="F103" s="81">
        <v>0</v>
      </c>
      <c r="G103" s="82">
        <v>8151.7114499999998</v>
      </c>
      <c r="H103" s="82">
        <v>0</v>
      </c>
      <c r="I103" s="82">
        <v>0</v>
      </c>
      <c r="J103" s="82">
        <v>0</v>
      </c>
      <c r="K103" s="12"/>
      <c r="L103" s="18">
        <f t="shared" si="13"/>
        <v>8151.7114499999998</v>
      </c>
    </row>
    <row r="104" spans="2:12" x14ac:dyDescent="0.25">
      <c r="B104" s="48" t="s">
        <v>58</v>
      </c>
      <c r="C104" s="72">
        <f t="shared" si="12"/>
        <v>0</v>
      </c>
      <c r="D104" s="80">
        <v>0</v>
      </c>
      <c r="E104" s="80">
        <v>0</v>
      </c>
      <c r="F104" s="81">
        <v>0</v>
      </c>
      <c r="G104" s="82">
        <v>0</v>
      </c>
      <c r="H104" s="82">
        <v>0</v>
      </c>
      <c r="I104" s="82">
        <v>0</v>
      </c>
      <c r="J104" s="82">
        <v>0</v>
      </c>
      <c r="K104" s="12"/>
      <c r="L104" s="18">
        <f t="shared" si="13"/>
        <v>0</v>
      </c>
    </row>
    <row r="105" spans="2:12" x14ac:dyDescent="0.25">
      <c r="B105" s="48" t="s">
        <v>60</v>
      </c>
      <c r="C105" s="72">
        <f t="shared" si="12"/>
        <v>0</v>
      </c>
      <c r="D105" s="80">
        <v>0</v>
      </c>
      <c r="E105" s="80">
        <v>0</v>
      </c>
      <c r="F105" s="81">
        <v>0</v>
      </c>
      <c r="G105" s="82">
        <v>0</v>
      </c>
      <c r="H105" s="82">
        <v>0</v>
      </c>
      <c r="I105" s="82">
        <v>0</v>
      </c>
      <c r="J105" s="82">
        <v>0</v>
      </c>
      <c r="K105" s="12"/>
      <c r="L105" s="18">
        <f t="shared" si="13"/>
        <v>0</v>
      </c>
    </row>
    <row r="106" spans="2:12" x14ac:dyDescent="0.25">
      <c r="B106" s="48" t="s">
        <v>62</v>
      </c>
      <c r="C106" s="72">
        <f t="shared" si="12"/>
        <v>0</v>
      </c>
      <c r="D106" s="80">
        <v>0</v>
      </c>
      <c r="E106" s="80">
        <v>0</v>
      </c>
      <c r="F106" s="81">
        <v>0</v>
      </c>
      <c r="G106" s="82">
        <v>110343</v>
      </c>
      <c r="H106" s="82">
        <v>0</v>
      </c>
      <c r="I106" s="82">
        <v>0</v>
      </c>
      <c r="J106" s="82">
        <v>0</v>
      </c>
      <c r="K106" s="12"/>
      <c r="L106" s="18">
        <f t="shared" si="13"/>
        <v>110343</v>
      </c>
    </row>
    <row r="107" spans="2:12" x14ac:dyDescent="0.25">
      <c r="B107" s="48" t="s">
        <v>64</v>
      </c>
      <c r="C107" s="72">
        <f t="shared" si="12"/>
        <v>0</v>
      </c>
      <c r="D107" s="80">
        <v>0</v>
      </c>
      <c r="E107" s="80">
        <v>0</v>
      </c>
      <c r="F107" s="81">
        <v>0</v>
      </c>
      <c r="G107" s="82">
        <v>0</v>
      </c>
      <c r="H107" s="82">
        <v>0</v>
      </c>
      <c r="I107" s="82">
        <v>0</v>
      </c>
      <c r="J107" s="82">
        <v>0</v>
      </c>
      <c r="K107" s="12"/>
      <c r="L107" s="18">
        <f t="shared" si="13"/>
        <v>0</v>
      </c>
    </row>
    <row r="108" spans="2:12" x14ac:dyDescent="0.25">
      <c r="B108" s="48" t="s">
        <v>66</v>
      </c>
      <c r="C108" s="72">
        <f t="shared" si="12"/>
        <v>0</v>
      </c>
      <c r="D108" s="80">
        <v>0</v>
      </c>
      <c r="E108" s="80">
        <v>0</v>
      </c>
      <c r="F108" s="81">
        <v>0</v>
      </c>
      <c r="G108" s="82">
        <v>0</v>
      </c>
      <c r="H108" s="82">
        <v>0</v>
      </c>
      <c r="I108" s="82">
        <v>0</v>
      </c>
      <c r="J108" s="82">
        <v>0</v>
      </c>
      <c r="K108" s="12"/>
      <c r="L108" s="18">
        <f t="shared" si="13"/>
        <v>0</v>
      </c>
    </row>
    <row r="109" spans="2:12" x14ac:dyDescent="0.25">
      <c r="B109" s="48" t="s">
        <v>68</v>
      </c>
      <c r="C109" s="72">
        <f t="shared" si="12"/>
        <v>0</v>
      </c>
      <c r="D109" s="80">
        <v>0</v>
      </c>
      <c r="E109" s="80">
        <v>0</v>
      </c>
      <c r="F109" s="81">
        <v>0</v>
      </c>
      <c r="G109" s="82">
        <v>0</v>
      </c>
      <c r="H109" s="82">
        <v>0</v>
      </c>
      <c r="I109" s="82">
        <v>0</v>
      </c>
      <c r="J109" s="82">
        <v>0</v>
      </c>
      <c r="K109" s="12"/>
      <c r="L109" s="18">
        <f t="shared" si="13"/>
        <v>0</v>
      </c>
    </row>
    <row r="110" spans="2:12" x14ac:dyDescent="0.25">
      <c r="B110" s="48" t="s">
        <v>70</v>
      </c>
      <c r="C110" s="72">
        <f t="shared" si="12"/>
        <v>29197</v>
      </c>
      <c r="D110" s="80">
        <v>29197</v>
      </c>
      <c r="E110" s="80">
        <v>0</v>
      </c>
      <c r="F110" s="81">
        <v>0</v>
      </c>
      <c r="G110" s="82">
        <v>0</v>
      </c>
      <c r="H110" s="82">
        <v>0</v>
      </c>
      <c r="I110" s="82">
        <v>0</v>
      </c>
      <c r="J110" s="82">
        <v>0</v>
      </c>
      <c r="K110" s="12"/>
      <c r="L110" s="18">
        <f t="shared" si="13"/>
        <v>29197</v>
      </c>
    </row>
    <row r="111" spans="2:12" x14ac:dyDescent="0.25">
      <c r="B111" s="48" t="s">
        <v>72</v>
      </c>
      <c r="C111" s="72">
        <f t="shared" si="12"/>
        <v>0</v>
      </c>
      <c r="D111" s="80">
        <v>0</v>
      </c>
      <c r="E111" s="80">
        <v>0</v>
      </c>
      <c r="F111" s="81">
        <v>0</v>
      </c>
      <c r="G111" s="82">
        <v>0</v>
      </c>
      <c r="H111" s="82">
        <v>0</v>
      </c>
      <c r="I111" s="82">
        <v>0</v>
      </c>
      <c r="J111" s="82">
        <v>0</v>
      </c>
      <c r="K111" s="12"/>
      <c r="L111" s="18">
        <f t="shared" si="13"/>
        <v>0</v>
      </c>
    </row>
    <row r="112" spans="2:12" x14ac:dyDescent="0.25">
      <c r="B112" s="48" t="s">
        <v>74</v>
      </c>
      <c r="C112" s="72">
        <f t="shared" si="12"/>
        <v>2941465.893089999</v>
      </c>
      <c r="D112" s="80">
        <v>2128048.29305</v>
      </c>
      <c r="E112" s="80">
        <v>679448.36544999899</v>
      </c>
      <c r="F112" s="81">
        <v>133969.23459000001</v>
      </c>
      <c r="G112" s="82">
        <v>0</v>
      </c>
      <c r="H112" s="82">
        <v>0</v>
      </c>
      <c r="I112" s="82">
        <v>0</v>
      </c>
      <c r="J112" s="82">
        <v>0</v>
      </c>
      <c r="K112" s="12"/>
      <c r="L112" s="18">
        <f t="shared" si="13"/>
        <v>2941465.893089999</v>
      </c>
    </row>
    <row r="113" spans="2:12" x14ac:dyDescent="0.25">
      <c r="B113" s="48" t="s">
        <v>76</v>
      </c>
      <c r="C113" s="72">
        <f t="shared" si="12"/>
        <v>0</v>
      </c>
      <c r="D113" s="80">
        <v>0</v>
      </c>
      <c r="E113" s="80">
        <v>0</v>
      </c>
      <c r="F113" s="81">
        <v>0</v>
      </c>
      <c r="G113" s="82">
        <v>0</v>
      </c>
      <c r="H113" s="82">
        <v>0</v>
      </c>
      <c r="I113" s="82">
        <v>0</v>
      </c>
      <c r="J113" s="82">
        <v>0</v>
      </c>
      <c r="K113" s="12"/>
      <c r="L113" s="18">
        <f t="shared" si="13"/>
        <v>0</v>
      </c>
    </row>
    <row r="114" spans="2:12" x14ac:dyDescent="0.25">
      <c r="B114" s="48" t="s">
        <v>78</v>
      </c>
      <c r="C114" s="72">
        <f t="shared" si="12"/>
        <v>0</v>
      </c>
      <c r="D114" s="80">
        <v>0</v>
      </c>
      <c r="E114" s="80">
        <v>0</v>
      </c>
      <c r="F114" s="81">
        <v>0</v>
      </c>
      <c r="G114" s="82">
        <v>0</v>
      </c>
      <c r="H114" s="82">
        <v>0</v>
      </c>
      <c r="I114" s="82">
        <v>0</v>
      </c>
      <c r="J114" s="82">
        <v>0</v>
      </c>
      <c r="K114" s="12"/>
      <c r="L114" s="18">
        <f t="shared" si="13"/>
        <v>0</v>
      </c>
    </row>
    <row r="115" spans="2:12" x14ac:dyDescent="0.25">
      <c r="B115" s="48" t="s">
        <v>80</v>
      </c>
      <c r="C115" s="72">
        <f t="shared" si="12"/>
        <v>0</v>
      </c>
      <c r="D115" s="80">
        <v>0</v>
      </c>
      <c r="E115" s="80">
        <v>0</v>
      </c>
      <c r="F115" s="81">
        <v>0</v>
      </c>
      <c r="G115" s="82">
        <v>0</v>
      </c>
      <c r="H115" s="82">
        <v>0</v>
      </c>
      <c r="I115" s="82">
        <v>0</v>
      </c>
      <c r="J115" s="82">
        <v>0</v>
      </c>
      <c r="K115" s="12"/>
      <c r="L115" s="18">
        <f t="shared" si="13"/>
        <v>0</v>
      </c>
    </row>
    <row r="116" spans="2:12" x14ac:dyDescent="0.25">
      <c r="B116" s="48" t="s">
        <v>82</v>
      </c>
      <c r="C116" s="72">
        <f t="shared" si="12"/>
        <v>0</v>
      </c>
      <c r="D116" s="80">
        <v>0</v>
      </c>
      <c r="E116" s="80">
        <v>0</v>
      </c>
      <c r="F116" s="81">
        <v>0</v>
      </c>
      <c r="G116" s="82">
        <v>544</v>
      </c>
      <c r="H116" s="82">
        <v>0</v>
      </c>
      <c r="I116" s="82">
        <v>0</v>
      </c>
      <c r="J116" s="82">
        <v>0</v>
      </c>
      <c r="K116" s="12"/>
      <c r="L116" s="18">
        <f t="shared" si="13"/>
        <v>544</v>
      </c>
    </row>
    <row r="117" spans="2:12" x14ac:dyDescent="0.25">
      <c r="B117" s="48" t="s">
        <v>84</v>
      </c>
      <c r="C117" s="72">
        <f t="shared" si="12"/>
        <v>57057.736819470003</v>
      </c>
      <c r="D117" s="80">
        <v>49736.839667330001</v>
      </c>
      <c r="E117" s="80">
        <v>7320.8971521399999</v>
      </c>
      <c r="F117" s="81">
        <v>0</v>
      </c>
      <c r="G117" s="82">
        <v>20277.484153171001</v>
      </c>
      <c r="H117" s="82">
        <v>0</v>
      </c>
      <c r="I117" s="82">
        <v>0</v>
      </c>
      <c r="J117" s="82">
        <v>0</v>
      </c>
      <c r="K117" s="12"/>
      <c r="L117" s="18">
        <f t="shared" si="13"/>
        <v>77335.220972641007</v>
      </c>
    </row>
    <row r="118" spans="2:12" x14ac:dyDescent="0.25">
      <c r="B118" s="48" t="s">
        <v>86</v>
      </c>
      <c r="C118" s="72">
        <f t="shared" si="12"/>
        <v>296298.14968999993</v>
      </c>
      <c r="D118" s="80">
        <v>287196.90548999998</v>
      </c>
      <c r="E118" s="80">
        <v>2690.4165600000001</v>
      </c>
      <c r="F118" s="81">
        <v>6410.8276400000004</v>
      </c>
      <c r="G118" s="82">
        <v>6307.45334</v>
      </c>
      <c r="H118" s="82">
        <v>0</v>
      </c>
      <c r="I118" s="82">
        <v>0</v>
      </c>
      <c r="J118" s="82">
        <v>0</v>
      </c>
      <c r="K118" s="12"/>
      <c r="L118" s="18">
        <f t="shared" si="13"/>
        <v>302605.60302999994</v>
      </c>
    </row>
    <row r="119" spans="2:12" x14ac:dyDescent="0.25">
      <c r="B119" s="48" t="s">
        <v>88</v>
      </c>
      <c r="C119" s="72">
        <f t="shared" si="12"/>
        <v>706577.64229000011</v>
      </c>
      <c r="D119" s="80">
        <v>702904.38230000006</v>
      </c>
      <c r="E119" s="80">
        <v>0</v>
      </c>
      <c r="F119" s="81">
        <v>3673.25999</v>
      </c>
      <c r="G119" s="82">
        <v>0</v>
      </c>
      <c r="H119" s="82">
        <v>0</v>
      </c>
      <c r="I119" s="82">
        <v>0</v>
      </c>
      <c r="J119" s="82">
        <v>0</v>
      </c>
      <c r="K119" s="12"/>
      <c r="L119" s="18">
        <f t="shared" si="13"/>
        <v>706577.64229000011</v>
      </c>
    </row>
    <row r="120" spans="2:12" x14ac:dyDescent="0.25">
      <c r="B120" s="48" t="s">
        <v>90</v>
      </c>
      <c r="C120" s="72">
        <f t="shared" si="12"/>
        <v>98332.475759999696</v>
      </c>
      <c r="D120" s="80">
        <v>93955.522579999699</v>
      </c>
      <c r="E120" s="80">
        <v>1308.1659999999999</v>
      </c>
      <c r="F120" s="81">
        <v>3068.7871799999998</v>
      </c>
      <c r="G120" s="82">
        <v>8975.2211900000002</v>
      </c>
      <c r="H120" s="82">
        <v>0</v>
      </c>
      <c r="I120" s="82">
        <v>0</v>
      </c>
      <c r="J120" s="82">
        <v>0</v>
      </c>
      <c r="K120" s="12"/>
      <c r="L120" s="18">
        <f t="shared" si="13"/>
        <v>107307.69694999969</v>
      </c>
    </row>
    <row r="121" spans="2:12" x14ac:dyDescent="0.25">
      <c r="B121" s="48" t="s">
        <v>92</v>
      </c>
      <c r="C121" s="72">
        <f t="shared" si="12"/>
        <v>0</v>
      </c>
      <c r="D121" s="80">
        <v>0</v>
      </c>
      <c r="E121" s="80">
        <v>0</v>
      </c>
      <c r="F121" s="81">
        <v>0</v>
      </c>
      <c r="G121" s="82">
        <v>0</v>
      </c>
      <c r="H121" s="82">
        <v>0</v>
      </c>
      <c r="I121" s="82">
        <v>0</v>
      </c>
      <c r="J121" s="82">
        <v>0</v>
      </c>
      <c r="K121" s="12"/>
      <c r="L121" s="18">
        <f t="shared" si="13"/>
        <v>0</v>
      </c>
    </row>
    <row r="122" spans="2:12" x14ac:dyDescent="0.25">
      <c r="B122" s="48" t="s">
        <v>94</v>
      </c>
      <c r="C122" s="72">
        <f t="shared" si="12"/>
        <v>0</v>
      </c>
      <c r="D122" s="80">
        <v>0</v>
      </c>
      <c r="E122" s="80">
        <v>0</v>
      </c>
      <c r="F122" s="81">
        <v>0</v>
      </c>
      <c r="G122" s="82">
        <v>0</v>
      </c>
      <c r="H122" s="82">
        <v>0</v>
      </c>
      <c r="I122" s="82">
        <v>0</v>
      </c>
      <c r="J122" s="82">
        <v>0</v>
      </c>
      <c r="K122" s="12"/>
      <c r="L122" s="18">
        <f t="shared" si="13"/>
        <v>0</v>
      </c>
    </row>
    <row r="123" spans="2:12" x14ac:dyDescent="0.25">
      <c r="B123" s="48" t="s">
        <v>96</v>
      </c>
      <c r="C123" s="72">
        <f t="shared" si="12"/>
        <v>0</v>
      </c>
      <c r="D123" s="80">
        <v>0</v>
      </c>
      <c r="E123" s="80">
        <v>0</v>
      </c>
      <c r="F123" s="81">
        <v>0</v>
      </c>
      <c r="G123" s="82">
        <v>0</v>
      </c>
      <c r="H123" s="82">
        <v>0</v>
      </c>
      <c r="I123" s="82">
        <v>0</v>
      </c>
      <c r="J123" s="82">
        <v>0</v>
      </c>
      <c r="K123" s="12"/>
      <c r="L123" s="18">
        <f t="shared" si="13"/>
        <v>0</v>
      </c>
    </row>
    <row r="124" spans="2:12" x14ac:dyDescent="0.25">
      <c r="B124" s="48" t="s">
        <v>98</v>
      </c>
      <c r="C124" s="72">
        <f t="shared" si="12"/>
        <v>0</v>
      </c>
      <c r="D124" s="80">
        <v>0</v>
      </c>
      <c r="E124" s="80">
        <v>0</v>
      </c>
      <c r="F124" s="81">
        <v>0</v>
      </c>
      <c r="G124" s="82">
        <v>0</v>
      </c>
      <c r="H124" s="82">
        <v>0</v>
      </c>
      <c r="I124" s="82">
        <v>0</v>
      </c>
      <c r="J124" s="82">
        <v>0</v>
      </c>
      <c r="K124" s="12"/>
      <c r="L124" s="18">
        <f t="shared" si="13"/>
        <v>0</v>
      </c>
    </row>
    <row r="125" spans="2:12" x14ac:dyDescent="0.25">
      <c r="B125" s="48" t="s">
        <v>100</v>
      </c>
      <c r="C125" s="72">
        <f t="shared" si="12"/>
        <v>0</v>
      </c>
      <c r="D125" s="80">
        <v>0</v>
      </c>
      <c r="E125" s="80">
        <v>0</v>
      </c>
      <c r="F125" s="81">
        <v>0</v>
      </c>
      <c r="G125" s="82">
        <v>0</v>
      </c>
      <c r="H125" s="82">
        <v>0</v>
      </c>
      <c r="I125" s="82">
        <v>0</v>
      </c>
      <c r="J125" s="82">
        <v>0</v>
      </c>
      <c r="K125" s="12"/>
      <c r="L125" s="18">
        <f t="shared" si="13"/>
        <v>0</v>
      </c>
    </row>
    <row r="126" spans="2:12" x14ac:dyDescent="0.25">
      <c r="B126" s="2"/>
      <c r="C126" s="72">
        <f t="shared" si="12"/>
        <v>0</v>
      </c>
      <c r="D126" s="80"/>
      <c r="E126" s="80"/>
      <c r="F126" s="81"/>
      <c r="G126" s="82"/>
      <c r="H126" s="82"/>
      <c r="I126" s="82"/>
      <c r="J126" s="82"/>
      <c r="K126" s="12"/>
      <c r="L126" s="18">
        <f t="shared" si="13"/>
        <v>0</v>
      </c>
    </row>
    <row r="127" spans="2:12" ht="15.75" thickBot="1" x14ac:dyDescent="0.3">
      <c r="B127" s="3"/>
      <c r="C127" s="76">
        <f t="shared" si="12"/>
        <v>0</v>
      </c>
      <c r="D127" s="83"/>
      <c r="E127" s="83"/>
      <c r="F127" s="84"/>
      <c r="G127" s="85"/>
      <c r="H127" s="85"/>
      <c r="I127" s="85"/>
      <c r="J127" s="85"/>
      <c r="K127" s="13"/>
      <c r="L127" s="22">
        <f t="shared" si="13"/>
        <v>0</v>
      </c>
    </row>
    <row r="128" spans="2:12" x14ac:dyDescent="0.25">
      <c r="L128" s="72"/>
    </row>
    <row r="131" spans="1:10" x14ac:dyDescent="0.25">
      <c r="A131" t="s">
        <v>39</v>
      </c>
      <c r="B131" s="1" t="s">
        <v>40</v>
      </c>
      <c r="C131" s="1" t="s">
        <v>41</v>
      </c>
      <c r="D131" s="1" t="s">
        <v>42</v>
      </c>
      <c r="E131" s="1" t="s">
        <v>43</v>
      </c>
      <c r="F131" s="1" t="s">
        <v>44</v>
      </c>
      <c r="G131" s="1" t="s">
        <v>45</v>
      </c>
      <c r="H131" s="1" t="s">
        <v>46</v>
      </c>
      <c r="I131" s="1" t="s">
        <v>47</v>
      </c>
      <c r="J131" s="1" t="s">
        <v>48</v>
      </c>
    </row>
    <row r="132" spans="1:10" ht="90" x14ac:dyDescent="0.25">
      <c r="A132" t="s">
        <v>49</v>
      </c>
      <c r="B132" s="1" t="s">
        <v>50</v>
      </c>
      <c r="C132" s="1" t="s">
        <v>50</v>
      </c>
      <c r="D132" s="1" t="s">
        <v>50</v>
      </c>
      <c r="E132" s="1" t="s">
        <v>51</v>
      </c>
      <c r="F132" s="88">
        <v>45789.647361111114</v>
      </c>
      <c r="G132" s="1">
        <v>26</v>
      </c>
      <c r="H132" s="1">
        <v>26</v>
      </c>
      <c r="I132" s="1">
        <v>21</v>
      </c>
      <c r="J132" s="1">
        <v>11</v>
      </c>
    </row>
    <row r="133" spans="1:10" ht="90" x14ac:dyDescent="0.25">
      <c r="A133" t="s">
        <v>49</v>
      </c>
      <c r="B133" s="1" t="s">
        <v>52</v>
      </c>
      <c r="C133" s="1" t="s">
        <v>52</v>
      </c>
      <c r="D133" s="1" t="s">
        <v>52</v>
      </c>
      <c r="E133" s="1" t="s">
        <v>53</v>
      </c>
      <c r="F133" s="88">
        <v>45966.431145833332</v>
      </c>
      <c r="G133" s="1">
        <v>26</v>
      </c>
      <c r="H133" s="1">
        <v>26</v>
      </c>
      <c r="I133" s="1">
        <v>21</v>
      </c>
      <c r="J133" s="1">
        <v>11</v>
      </c>
    </row>
    <row r="134" spans="1:10" ht="60" x14ac:dyDescent="0.25">
      <c r="A134" t="s">
        <v>49</v>
      </c>
      <c r="B134" s="1" t="s">
        <v>54</v>
      </c>
      <c r="E134" s="1" t="s">
        <v>55</v>
      </c>
      <c r="F134" s="88">
        <v>45789.647534722222</v>
      </c>
      <c r="G134" s="1">
        <v>26</v>
      </c>
      <c r="H134" s="1">
        <v>26</v>
      </c>
      <c r="I134" s="1">
        <v>21</v>
      </c>
      <c r="J134" s="1">
        <v>11</v>
      </c>
    </row>
    <row r="135" spans="1:10" ht="105" x14ac:dyDescent="0.25">
      <c r="A135" t="s">
        <v>49</v>
      </c>
      <c r="B135" s="1" t="s">
        <v>56</v>
      </c>
      <c r="C135" s="1" t="s">
        <v>56</v>
      </c>
      <c r="D135" s="1" t="s">
        <v>56</v>
      </c>
      <c r="E135" s="1" t="s">
        <v>57</v>
      </c>
      <c r="F135" s="88">
        <v>45789.647812499999</v>
      </c>
      <c r="G135" s="1">
        <v>26</v>
      </c>
      <c r="H135" s="1">
        <v>26</v>
      </c>
      <c r="I135" s="1">
        <v>21</v>
      </c>
      <c r="J135" s="1">
        <v>11</v>
      </c>
    </row>
    <row r="136" spans="1:10" ht="60" x14ac:dyDescent="0.25">
      <c r="A136" t="s">
        <v>49</v>
      </c>
      <c r="B136" s="1" t="s">
        <v>58</v>
      </c>
      <c r="C136" s="1" t="s">
        <v>58</v>
      </c>
      <c r="E136" s="1" t="s">
        <v>59</v>
      </c>
      <c r="F136" s="88">
        <v>45789.647939814815</v>
      </c>
      <c r="G136" s="1">
        <v>26</v>
      </c>
      <c r="H136" s="1">
        <v>26</v>
      </c>
      <c r="I136" s="1">
        <v>21</v>
      </c>
      <c r="J136" s="1">
        <v>11</v>
      </c>
    </row>
    <row r="137" spans="1:10" ht="60" x14ac:dyDescent="0.25">
      <c r="A137" t="s">
        <v>49</v>
      </c>
      <c r="B137" s="1" t="s">
        <v>60</v>
      </c>
      <c r="C137" s="1" t="s">
        <v>60</v>
      </c>
      <c r="E137" s="1" t="s">
        <v>61</v>
      </c>
      <c r="F137" s="88">
        <v>45789.648078703707</v>
      </c>
      <c r="G137" s="1">
        <v>26</v>
      </c>
      <c r="H137" s="1">
        <v>26</v>
      </c>
      <c r="I137" s="1">
        <v>21</v>
      </c>
      <c r="J137" s="1">
        <v>11</v>
      </c>
    </row>
    <row r="138" spans="1:10" ht="105" x14ac:dyDescent="0.25">
      <c r="A138" t="s">
        <v>49</v>
      </c>
      <c r="B138" s="1" t="s">
        <v>62</v>
      </c>
      <c r="C138" s="1" t="s">
        <v>62</v>
      </c>
      <c r="D138" s="1" t="s">
        <v>62</v>
      </c>
      <c r="E138" s="1" t="s">
        <v>63</v>
      </c>
      <c r="F138" s="88">
        <v>45789.648356481484</v>
      </c>
      <c r="G138" s="1">
        <v>26</v>
      </c>
      <c r="H138" s="1">
        <v>26</v>
      </c>
      <c r="I138" s="1">
        <v>21</v>
      </c>
      <c r="J138" s="1">
        <v>11</v>
      </c>
    </row>
    <row r="139" spans="1:10" ht="75" x14ac:dyDescent="0.25">
      <c r="A139" t="s">
        <v>49</v>
      </c>
      <c r="B139" s="1" t="s">
        <v>64</v>
      </c>
      <c r="C139" s="1" t="s">
        <v>64</v>
      </c>
      <c r="E139" s="1" t="s">
        <v>65</v>
      </c>
      <c r="F139" s="88">
        <v>45789.650625000002</v>
      </c>
      <c r="G139" s="1">
        <v>26</v>
      </c>
      <c r="H139" s="1">
        <v>26</v>
      </c>
      <c r="I139" s="1">
        <v>21</v>
      </c>
      <c r="J139" s="1">
        <v>11</v>
      </c>
    </row>
    <row r="140" spans="1:10" ht="60" x14ac:dyDescent="0.25">
      <c r="A140" t="s">
        <v>49</v>
      </c>
      <c r="B140" s="1" t="s">
        <v>66</v>
      </c>
      <c r="C140" s="1" t="s">
        <v>66</v>
      </c>
      <c r="E140" s="1" t="s">
        <v>67</v>
      </c>
      <c r="F140" s="88">
        <v>45789.648217592592</v>
      </c>
      <c r="G140" s="1">
        <v>26</v>
      </c>
      <c r="H140" s="1">
        <v>26</v>
      </c>
      <c r="I140" s="1">
        <v>21</v>
      </c>
      <c r="J140" s="1">
        <v>11</v>
      </c>
    </row>
    <row r="141" spans="1:10" ht="90" x14ac:dyDescent="0.25">
      <c r="A141" t="s">
        <v>49</v>
      </c>
      <c r="B141" s="1" t="s">
        <v>68</v>
      </c>
      <c r="C141" s="1" t="s">
        <v>68</v>
      </c>
      <c r="E141" s="1" t="s">
        <v>69</v>
      </c>
      <c r="F141" s="88">
        <v>45789.648506944446</v>
      </c>
      <c r="G141" s="1">
        <v>26</v>
      </c>
      <c r="H141" s="1">
        <v>26</v>
      </c>
      <c r="I141" s="1">
        <v>21</v>
      </c>
      <c r="J141" s="1">
        <v>11</v>
      </c>
    </row>
    <row r="142" spans="1:10" ht="75" x14ac:dyDescent="0.25">
      <c r="A142" t="s">
        <v>49</v>
      </c>
      <c r="B142" s="1" t="s">
        <v>70</v>
      </c>
      <c r="C142" s="1" t="s">
        <v>70</v>
      </c>
      <c r="D142" s="1" t="s">
        <v>70</v>
      </c>
      <c r="E142" s="1" t="s">
        <v>71</v>
      </c>
      <c r="F142" s="88">
        <v>45789.648657407408</v>
      </c>
      <c r="G142" s="1">
        <v>26</v>
      </c>
      <c r="H142" s="1">
        <v>26</v>
      </c>
      <c r="I142" s="1">
        <v>21</v>
      </c>
      <c r="J142" s="1">
        <v>11</v>
      </c>
    </row>
    <row r="143" spans="1:10" ht="105" x14ac:dyDescent="0.25">
      <c r="A143" t="s">
        <v>49</v>
      </c>
      <c r="B143" s="1" t="s">
        <v>72</v>
      </c>
      <c r="E143" s="1" t="s">
        <v>73</v>
      </c>
      <c r="F143" s="88">
        <v>45789.64880787037</v>
      </c>
      <c r="G143" s="1">
        <v>26</v>
      </c>
      <c r="H143" s="1">
        <v>26</v>
      </c>
      <c r="I143" s="1">
        <v>21</v>
      </c>
      <c r="J143" s="1">
        <v>11</v>
      </c>
    </row>
    <row r="144" spans="1:10" ht="120" x14ac:dyDescent="0.25">
      <c r="A144" t="s">
        <v>49</v>
      </c>
      <c r="B144" s="1" t="s">
        <v>74</v>
      </c>
      <c r="C144" s="1" t="s">
        <v>74</v>
      </c>
      <c r="D144" s="1" t="s">
        <v>74</v>
      </c>
      <c r="E144" s="1" t="s">
        <v>75</v>
      </c>
      <c r="F144" s="88">
        <v>45789.648969907408</v>
      </c>
      <c r="G144" s="1">
        <v>26</v>
      </c>
      <c r="H144" s="1">
        <v>26</v>
      </c>
      <c r="I144" s="1">
        <v>21</v>
      </c>
      <c r="J144" s="1">
        <v>11</v>
      </c>
    </row>
    <row r="145" spans="1:10" ht="45" x14ac:dyDescent="0.25">
      <c r="A145" t="s">
        <v>49</v>
      </c>
      <c r="B145" s="1" t="s">
        <v>76</v>
      </c>
      <c r="E145" s="1" t="s">
        <v>77</v>
      </c>
      <c r="F145" s="88">
        <v>45789.649108796293</v>
      </c>
      <c r="G145" s="1">
        <v>26</v>
      </c>
      <c r="H145" s="1">
        <v>26</v>
      </c>
      <c r="I145" s="1">
        <v>21</v>
      </c>
      <c r="J145" s="1">
        <v>11</v>
      </c>
    </row>
    <row r="146" spans="1:10" ht="75" x14ac:dyDescent="0.25">
      <c r="A146" t="s">
        <v>49</v>
      </c>
      <c r="B146" s="1" t="s">
        <v>78</v>
      </c>
      <c r="C146" s="1" t="s">
        <v>78</v>
      </c>
      <c r="E146" s="1" t="s">
        <v>79</v>
      </c>
      <c r="F146" s="88">
        <v>45789.649259259262</v>
      </c>
      <c r="G146" s="1">
        <v>26</v>
      </c>
      <c r="H146" s="1">
        <v>26</v>
      </c>
      <c r="I146" s="1">
        <v>21</v>
      </c>
      <c r="J146" s="1">
        <v>11</v>
      </c>
    </row>
    <row r="147" spans="1:10" ht="75" x14ac:dyDescent="0.25">
      <c r="A147" t="s">
        <v>49</v>
      </c>
      <c r="B147" s="1" t="s">
        <v>80</v>
      </c>
      <c r="C147" s="1" t="s">
        <v>80</v>
      </c>
      <c r="E147" s="1" t="s">
        <v>81</v>
      </c>
      <c r="F147" s="88">
        <v>45789.649409722224</v>
      </c>
      <c r="G147" s="1">
        <v>26</v>
      </c>
      <c r="H147" s="1">
        <v>26</v>
      </c>
      <c r="I147" s="1">
        <v>21</v>
      </c>
      <c r="J147" s="1">
        <v>11</v>
      </c>
    </row>
    <row r="148" spans="1:10" ht="60" x14ac:dyDescent="0.25">
      <c r="A148" t="s">
        <v>49</v>
      </c>
      <c r="B148" s="1" t="s">
        <v>82</v>
      </c>
      <c r="C148" s="1" t="s">
        <v>82</v>
      </c>
      <c r="D148" s="1" t="s">
        <v>82</v>
      </c>
      <c r="E148" s="1" t="s">
        <v>83</v>
      </c>
      <c r="F148" s="88">
        <v>45789.649537037039</v>
      </c>
      <c r="G148" s="1">
        <v>26</v>
      </c>
      <c r="H148" s="1">
        <v>26</v>
      </c>
      <c r="I148" s="1">
        <v>21</v>
      </c>
      <c r="J148" s="1">
        <v>11</v>
      </c>
    </row>
    <row r="149" spans="1:10" ht="105" x14ac:dyDescent="0.25">
      <c r="A149" t="s">
        <v>49</v>
      </c>
      <c r="B149" s="1" t="s">
        <v>84</v>
      </c>
      <c r="C149" s="1" t="s">
        <v>84</v>
      </c>
      <c r="D149" s="1" t="s">
        <v>84</v>
      </c>
      <c r="E149" s="1" t="s">
        <v>85</v>
      </c>
      <c r="F149" s="88">
        <v>45789.69027777778</v>
      </c>
      <c r="G149" s="1">
        <v>26</v>
      </c>
      <c r="H149" s="1">
        <v>26</v>
      </c>
      <c r="I149" s="1">
        <v>21</v>
      </c>
      <c r="J149" s="1">
        <v>11</v>
      </c>
    </row>
    <row r="150" spans="1:10" ht="90" x14ac:dyDescent="0.25">
      <c r="A150" t="s">
        <v>49</v>
      </c>
      <c r="B150" s="1" t="s">
        <v>86</v>
      </c>
      <c r="C150" s="1" t="s">
        <v>86</v>
      </c>
      <c r="D150" s="1" t="s">
        <v>86</v>
      </c>
      <c r="E150" s="1" t="s">
        <v>87</v>
      </c>
      <c r="F150" s="88">
        <v>45789.649687500001</v>
      </c>
      <c r="G150" s="1">
        <v>26</v>
      </c>
      <c r="H150" s="1">
        <v>26</v>
      </c>
      <c r="I150" s="1">
        <v>21</v>
      </c>
      <c r="J150" s="1">
        <v>11</v>
      </c>
    </row>
    <row r="151" spans="1:10" ht="90" x14ac:dyDescent="0.25">
      <c r="A151" t="s">
        <v>49</v>
      </c>
      <c r="B151" s="1" t="s">
        <v>88</v>
      </c>
      <c r="C151" s="1" t="s">
        <v>88</v>
      </c>
      <c r="D151" s="1" t="s">
        <v>88</v>
      </c>
      <c r="E151" s="1" t="s">
        <v>89</v>
      </c>
      <c r="F151" s="88">
        <v>45789.649826388886</v>
      </c>
      <c r="G151" s="1">
        <v>26</v>
      </c>
      <c r="H151" s="1">
        <v>26</v>
      </c>
      <c r="I151" s="1">
        <v>21</v>
      </c>
      <c r="J151" s="1">
        <v>11</v>
      </c>
    </row>
    <row r="152" spans="1:10" ht="90" x14ac:dyDescent="0.25">
      <c r="A152" t="s">
        <v>49</v>
      </c>
      <c r="B152" s="1" t="s">
        <v>90</v>
      </c>
      <c r="C152" s="1" t="s">
        <v>90</v>
      </c>
      <c r="D152" s="1" t="s">
        <v>90</v>
      </c>
      <c r="E152" s="1" t="s">
        <v>91</v>
      </c>
      <c r="F152" s="88">
        <v>45789.649988425925</v>
      </c>
      <c r="G152" s="1">
        <v>26</v>
      </c>
      <c r="H152" s="1">
        <v>26</v>
      </c>
      <c r="I152" s="1">
        <v>21</v>
      </c>
      <c r="J152" s="1">
        <v>11</v>
      </c>
    </row>
    <row r="153" spans="1:10" ht="60" x14ac:dyDescent="0.25">
      <c r="A153" t="s">
        <v>49</v>
      </c>
      <c r="B153" s="1" t="s">
        <v>92</v>
      </c>
      <c r="C153" s="1" t="s">
        <v>92</v>
      </c>
      <c r="E153" s="1" t="s">
        <v>93</v>
      </c>
      <c r="F153" s="88">
        <v>45789.65011574074</v>
      </c>
      <c r="G153" s="1">
        <v>26</v>
      </c>
      <c r="H153" s="1">
        <v>26</v>
      </c>
      <c r="I153" s="1">
        <v>21</v>
      </c>
      <c r="J153" s="1">
        <v>11</v>
      </c>
    </row>
    <row r="154" spans="1:10" ht="75" x14ac:dyDescent="0.25">
      <c r="A154" t="s">
        <v>49</v>
      </c>
      <c r="B154" s="1" t="s">
        <v>94</v>
      </c>
      <c r="C154" s="1" t="s">
        <v>94</v>
      </c>
      <c r="E154" s="1" t="s">
        <v>95</v>
      </c>
      <c r="F154" s="88">
        <v>45789.650243055556</v>
      </c>
      <c r="G154" s="1">
        <v>26</v>
      </c>
      <c r="H154" s="1">
        <v>26</v>
      </c>
      <c r="I154" s="1">
        <v>21</v>
      </c>
      <c r="J154" s="1">
        <v>11</v>
      </c>
    </row>
    <row r="155" spans="1:10" ht="60" x14ac:dyDescent="0.25">
      <c r="A155" t="s">
        <v>49</v>
      </c>
      <c r="B155" s="1" t="s">
        <v>96</v>
      </c>
      <c r="E155" s="1" t="s">
        <v>97</v>
      </c>
      <c r="F155" s="88">
        <v>45789.761562500003</v>
      </c>
      <c r="G155" s="1">
        <v>26</v>
      </c>
      <c r="H155" s="1">
        <v>26</v>
      </c>
      <c r="I155" s="1">
        <v>21</v>
      </c>
      <c r="J155" s="1">
        <v>11</v>
      </c>
    </row>
    <row r="156" spans="1:10" ht="60" x14ac:dyDescent="0.25">
      <c r="A156" t="s">
        <v>49</v>
      </c>
      <c r="B156" s="1" t="s">
        <v>98</v>
      </c>
      <c r="E156" s="1" t="s">
        <v>99</v>
      </c>
      <c r="F156" s="88">
        <v>45789.650370370371</v>
      </c>
      <c r="G156" s="1">
        <v>26</v>
      </c>
      <c r="H156" s="1">
        <v>26</v>
      </c>
      <c r="I156" s="1">
        <v>21</v>
      </c>
      <c r="J156" s="1">
        <v>11</v>
      </c>
    </row>
    <row r="157" spans="1:10" ht="30" x14ac:dyDescent="0.25">
      <c r="A157" t="s">
        <v>49</v>
      </c>
      <c r="B157" s="1" t="s">
        <v>100</v>
      </c>
      <c r="C157" s="1" t="s">
        <v>100</v>
      </c>
      <c r="E157" s="1" t="s">
        <v>101</v>
      </c>
      <c r="F157" s="88">
        <v>45789.650509259256</v>
      </c>
      <c r="G157" s="1">
        <v>26</v>
      </c>
      <c r="H157" s="1">
        <v>26</v>
      </c>
      <c r="I157" s="1">
        <v>21</v>
      </c>
      <c r="J157" s="1">
        <v>11</v>
      </c>
    </row>
  </sheetData>
  <pageMargins left="0.7" right="0.7" top="0.75" bottom="0.75" header="0.3" footer="0.3"/>
  <pageSetup paperSize="9" orientation="portrait" r:id="rId1"/>
  <headerFooter>
    <oddFooter>&amp;R_x000D_&amp;1#&amp;"Calibri"&amp;10&amp;K0000FF Informacje Wewnętrzne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01618b0-e416-44c4-bdda-3d6530717e38" origin="userSelected">
  <element uid="496d7198-9f9d-4622-9e51-1f4cc740ad48" value=""/>
</sisl>
</file>

<file path=customXml/itemProps1.xml><?xml version="1.0" encoding="utf-8"?>
<ds:datastoreItem xmlns:ds="http://schemas.openxmlformats.org/officeDocument/2006/customXml" ds:itemID="{168B8456-62E9-47C3-9507-D7118E28A75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dane miesięczne zagregowane</vt:lpstr>
      <vt:lpstr>dane miesięczne wg firm</vt:lpstr>
    </vt:vector>
  </TitlesOfParts>
  <Company>Europejski Fundusz Leasingowy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Pruchnik(Pacześniak)</dc:creator>
  <cp:keywords/>
  <cp:lastModifiedBy>Magdalena Gulczyńska</cp:lastModifiedBy>
  <dcterms:created xsi:type="dcterms:W3CDTF">2024-12-20T13:59:18Z</dcterms:created>
  <dcterms:modified xsi:type="dcterms:W3CDTF">2025-11-07T10:00:32Z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9fc88b7a-2bc3-4261-89bf-9e89ace4d774</vt:lpwstr>
  </property>
  <property fmtid="{D5CDD505-2E9C-101B-9397-08002B2CF9AE}" pid="3" name="bjSaver">
    <vt:lpwstr>bDXaITgqOJDmJMaoqiRkQmeQSfQ8F/0u</vt:lpwstr>
  </property>
  <property fmtid="{D5CDD505-2E9C-101B-9397-08002B2CF9AE}" pid="4" name="bjClsUserRVM">
    <vt:lpwstr>[]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policy="b01618b0-e416-44c4-bdda-3d6530717e38" origin="userSelected" xmlns="http://www.boldonj</vt:lpwstr>
  </property>
  <property fmtid="{D5CDD505-2E9C-101B-9397-08002B2CF9AE}" pid="6" name="bjDocumentLabelXML-0">
    <vt:lpwstr>ames.com/2008/01/sie/internal/label"&gt;&lt;element uid="496d7198-9f9d-4622-9e51-1f4cc740ad48" value="" /&gt;&lt;/sisl&gt;</vt:lpwstr>
  </property>
  <property fmtid="{D5CDD505-2E9C-101B-9397-08002B2CF9AE}" pid="7" name="bjDocumentSecurityLabel">
    <vt:lpwstr>Klasyfikacja: Klient/Kontrahent | Customer/Contractor (C1)</vt:lpwstr>
  </property>
  <property fmtid="{D5CDD505-2E9C-101B-9397-08002B2CF9AE}" pid="8" name="MSIP_Label_ac629e51-1593-4f13-81fd-d0c874f55d21_Enabled">
    <vt:lpwstr>true</vt:lpwstr>
  </property>
  <property fmtid="{D5CDD505-2E9C-101B-9397-08002B2CF9AE}" pid="9" name="MSIP_Label_ac629e51-1593-4f13-81fd-d0c874f55d21_SetDate">
    <vt:lpwstr>2025-11-05T10:37:33Z</vt:lpwstr>
  </property>
  <property fmtid="{D5CDD505-2E9C-101B-9397-08002B2CF9AE}" pid="10" name="MSIP_Label_ac629e51-1593-4f13-81fd-d0c874f55d21_Method">
    <vt:lpwstr>Privileged</vt:lpwstr>
  </property>
  <property fmtid="{D5CDD505-2E9C-101B-9397-08002B2CF9AE}" pid="11" name="MSIP_Label_ac629e51-1593-4f13-81fd-d0c874f55d21_Name">
    <vt:lpwstr>Grupa BIK-Wewnętrzne</vt:lpwstr>
  </property>
  <property fmtid="{D5CDD505-2E9C-101B-9397-08002B2CF9AE}" pid="12" name="MSIP_Label_ac629e51-1593-4f13-81fd-d0c874f55d21_SiteId">
    <vt:lpwstr>f2871815-01ea-45c0-a64b-82e189df602c</vt:lpwstr>
  </property>
  <property fmtid="{D5CDD505-2E9C-101B-9397-08002B2CF9AE}" pid="13" name="MSIP_Label_ac629e51-1593-4f13-81fd-d0c874f55d21_ActionId">
    <vt:lpwstr>d306df28-3167-4fe3-a638-c6f9cc154128</vt:lpwstr>
  </property>
  <property fmtid="{D5CDD505-2E9C-101B-9397-08002B2CF9AE}" pid="14" name="MSIP_Label_ac629e51-1593-4f13-81fd-d0c874f55d21_ContentBits">
    <vt:lpwstr>2</vt:lpwstr>
  </property>
  <property fmtid="{D5CDD505-2E9C-101B-9397-08002B2CF9AE}" pid="15" name="MSIP_Label_ac629e51-1593-4f13-81fd-d0c874f55d21_Tag">
    <vt:lpwstr>10, 0, 1, 1</vt:lpwstr>
  </property>
</Properties>
</file>