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5-2025\"/>
    </mc:Choice>
  </mc:AlternateContent>
  <xr:revisionPtr revIDLastSave="0" documentId="8_{6EA9ED8E-D51B-4D60-A766-236DAC94211C}" xr6:coauthVersionLast="47" xr6:coauthVersionMax="47" xr10:uidLastSave="{00000000-0000-0000-0000-000000000000}"/>
  <bookViews>
    <workbookView xWindow="-12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C120" i="2" l="1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100" i="2"/>
  <c r="L100" i="2" s="1"/>
  <c r="C99" i="2"/>
  <c r="L99" i="2" s="1"/>
  <c r="C98" i="2"/>
  <c r="L98" i="2" s="1"/>
  <c r="C97" i="2"/>
  <c r="L97" i="2" s="1"/>
  <c r="C96" i="2"/>
  <c r="L96" i="2" s="1"/>
  <c r="C95" i="2"/>
  <c r="L95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68" i="2"/>
  <c r="L68" i="2" s="1"/>
  <c r="C67" i="2"/>
  <c r="L67" i="2" s="1"/>
  <c r="C66" i="2"/>
  <c r="L66" i="2" s="1"/>
  <c r="C15" i="1"/>
  <c r="L15" i="1" s="1"/>
  <c r="C13" i="1"/>
  <c r="L13" i="1" s="1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7" i="2"/>
  <c r="U37" i="2" s="1"/>
  <c r="L37" i="2"/>
  <c r="E37" i="2"/>
  <c r="C37" i="2"/>
  <c r="S36" i="2"/>
  <c r="U36" i="2" s="1"/>
  <c r="L36" i="2"/>
  <c r="E36" i="2"/>
  <c r="C36" i="2"/>
  <c r="S31" i="2"/>
  <c r="U31" i="2" s="1"/>
  <c r="L31" i="2"/>
  <c r="E31" i="2"/>
  <c r="C31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32" i="2"/>
  <c r="U32" i="2" s="1"/>
  <c r="L32" i="2"/>
  <c r="E32" i="2"/>
  <c r="C32" i="2"/>
  <c r="S7" i="2"/>
  <c r="U7" i="2" s="1"/>
  <c r="L7" i="2"/>
  <c r="E7" i="2"/>
  <c r="C7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<sst xmlns="http://schemas.openxmlformats.org/spreadsheetml/2006/main" count="447" uniqueCount="104">
  <si>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</si>
  <si>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</si>
  <si>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</si>
  <si>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</si>
  <si>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</si>
  <si>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</si>
  <si>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</si>
  <si>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</si>
  <si>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</si>
  <si>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</si>
  <si>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</si>
  <si>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</si>
  <si>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</si>
  <si>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</si>
  <si>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</si>
  <si>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</si>
  <si>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</si>
  <si>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</si>
  <si>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</si>
  <si>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</si>
  <si>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</si>
  <si>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</si>
  <si>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</si>
  <si>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</si>
  <si>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</si>
  <si>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</si>
  <si>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</si>
  <si>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</si>
  <si>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</si>
  <si>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</si>
  <si>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</si>
  <si>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</si>
  <si>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</si>
  <si>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</si>
  <si>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</si>
  <si>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</si>
  <si>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</si>
  <si>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</si>
  <si>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</si>
  <si>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</si>
  <si>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</si>
  <si>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</si>
  <si>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</si>
  <si>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</si>
  <si>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</si>
  <si>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</si>
  <si>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</si>
  <si>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</si>
  <si>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</si>
  <si>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2025-05</t>
  </si>
  <si>
    <t>Alior Leasing Sp. z o.o.</t>
  </si>
  <si>
    <t>ALIOR LEASING_ZPL _ 05-2025 formularz miesięczny dla uczestników badania.xls.xlsx</t>
  </si>
  <si>
    <t>BNP Paribas Lease Group Sp. z o. o.</t>
  </si>
  <si>
    <t>BNP Paribas Lease Group_kwestionariusz miesięczny_05_2025 v2.xls</t>
  </si>
  <si>
    <t>BOŚ Leasing - EKO Profit S.A.</t>
  </si>
  <si>
    <t>BL_ZPL_kwestionariusz miesięczny_05_2025.xlsx</t>
  </si>
  <si>
    <t>BPCE Equipment Solutions Polska Sp. z o.o.</t>
  </si>
  <si>
    <t>BPCE Equipment Solutions Polska Sp. z o.o._ZPL_ wzór  kwestionariusz miesięczny_05_2025.xls.xlsx</t>
  </si>
  <si>
    <t>BPS Leasing S.A.</t>
  </si>
  <si>
    <t>BPS LEASING_ZPL _ 05-2025 formularz miesięczny dla uczestników badania.xlsx</t>
  </si>
  <si>
    <t>Caterpillar Financial Services Poland Sp. z o. o.</t>
  </si>
  <si>
    <t>Caterpillar_ wzór  kwestionariusz miesięczny_05_2025 poprawiony.xlsx</t>
  </si>
  <si>
    <t>De Lage Landen Leasing Polska S.A.</t>
  </si>
  <si>
    <t>FIRMA De Lage Landen Leasing Polska S.A_ZPL_ wzór  kwestionariusz miesięczny_05_2025.xls.xlsx</t>
  </si>
  <si>
    <t>Deutsche Leasing Polska S.A.</t>
  </si>
  <si>
    <t>ZPL_ wzór  kwestionariusz miesięczny_05_2025_DLPL.xls.xlsx</t>
  </si>
  <si>
    <t>Europejski Fundusz Leasingowy S.A.</t>
  </si>
  <si>
    <t>EFL_ZPL_ wzór  kwestionariusz miesięczny_05_2025.xls.xlsx</t>
  </si>
  <si>
    <t>Impuls-Leasing Polska Sp. z o. o.</t>
  </si>
  <si>
    <t>Impuls-Leasing_ ZPL_05-2025 formularz miesięczny dla uczestników badania.xlsx</t>
  </si>
  <si>
    <t>ING Lease (Polska) Sp. z o. o.</t>
  </si>
  <si>
    <t>ING_Lease_ZPL_wzór  kwestionariusz miesięczny_05_2025.xls.xlsx</t>
  </si>
  <si>
    <t>Leasing Polski Sp. z o. o.</t>
  </si>
  <si>
    <t>LEASING POLSKI SP. Z O.O._ZPL_05-2025 formularz miesięczny dla uczestników badania.xlsx</t>
  </si>
  <si>
    <t>Mercedes-Benz Leasing Polska Sp. z o.o.</t>
  </si>
  <si>
    <t>Mercedes-Benz Leasing Polska Sp. z o.o._ZPL _ 05-2025 formularz miesięczny dla uczestników badania.xlsx</t>
  </si>
  <si>
    <t>Millennium Leasing Sp. z o. o.</t>
  </si>
  <si>
    <t>Millennium Leasing_ZPL_05-2025.xlsx</t>
  </si>
  <si>
    <t>mLeasing Sp. z o. o.</t>
  </si>
  <si>
    <t>mLeasing_ZPL_ wzór  kwestionariusz miesięczny_05_2025.xlsx</t>
  </si>
  <si>
    <t>NEST Leasing S.A.</t>
  </si>
  <si>
    <t>Nest_Leasing_SA_ZPL_ wzór  kwestionariusz miesięczny_05_2025.xls.xlsx</t>
  </si>
  <si>
    <t>PEAC (Poland) Sp. z  o. o.</t>
  </si>
  <si>
    <t>ZPL_ PEAC  kwestionariusz miesięczny_05_2025.xls.xlsx</t>
  </si>
  <si>
    <t>PEKAO Leasing Sp. z o. o.</t>
  </si>
  <si>
    <t>Pekao Leasing Sp. z o.o._ZPL_05-2025 formularz miesięczny dla uczestników badania.xlsx</t>
  </si>
  <si>
    <t>PKO Leasing S.A.</t>
  </si>
  <si>
    <t>PKO Leasing_ZPL _ 05-2025 formularz miesięczny dla uczestników badania .xlsx</t>
  </si>
  <si>
    <t>Santander Consumer Multirent Sp. z o.o.</t>
  </si>
  <si>
    <t>Santander Consumer Multirent_ZPL_kwestionariusz miesięczny_05_2025.xlsx</t>
  </si>
  <si>
    <t>Santander Leasing S.A.</t>
  </si>
  <si>
    <t>Santander Leasing ZPL_ wzór  kwestionariusz miesięczny_05_2025.xls.xlsx</t>
  </si>
  <si>
    <t>Scania Finance Polska Sp. z o. o.</t>
  </si>
  <si>
    <t>ZPL_ kwestionariusz miesięczny_SFP_05_2025.xlsx</t>
  </si>
  <si>
    <t>SGB Leasing Sp. z o. o.</t>
  </si>
  <si>
    <t>SGB LEASING SP. Z O.O_ZPL_05_2025 formularz miesięczny dla uczestników badania.xlsx</t>
  </si>
  <si>
    <t>Siemens Finance Sp. z o. o.</t>
  </si>
  <si>
    <t>Siemens_Finance_ZPL_kwestionariusz miesięczny_05_2025.xlsx</t>
  </si>
  <si>
    <t>VEHIS FINANSE Sp. z o.o.</t>
  </si>
  <si>
    <t>VEHIS_ZPL_kwestionariusz miesięczny_05_2025.xlsx</t>
  </si>
  <si>
    <t>VELOLEASING S.A.</t>
  </si>
  <si>
    <t>VeloLeasing_ZPL _ 05-2025.xlsx</t>
  </si>
  <si>
    <t>maj</t>
  </si>
  <si>
    <t>Związek Polskiego Leasingu, Warszawa, dnia 01-12-2025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</si>
</sst>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Border="0"/>
  </cellStyleXfs>
  <cellXfs count="95">
    <xf numFmtId="0" fontId="0" fillId="0" borderId="0" xfId="0"/>
    <xf numFmtId="0" fontId="0" fillId="0" borderId="0" xfId="0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vertical="center"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0" fontId="5" fillId="2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  <xf numFmtId="0" fontId="21" fillId="0" borderId="0" xfId="1" applyFont="1"/>
    <xf numFmtId="164" fontId="0" fillId="0" borderId="0" xfId="0" applyNumberFormat="1" applyBorder="1" applyAlignment="1">
      <alignment wrapText="1"/>
    </xf>
    <xf numFmtId="164" fontId="4" fillId="2" borderId="0" xfId="0" applyNumberFormat="1" applyFont="1" applyFill="1" applyBorder="1" applyAlignment="1">
      <alignment horizontal="right" vertical="center"/>
    </xf>
    <xf numFmtId="1" fontId="4" fillId="2" borderId="0" xfId="0" applyNumberFormat="1" applyFont="1" applyFill="1" applyBorder="1" applyAlignment="1">
      <alignment vertical="center"/>
    </xf>
    <xf numFmtId="0" fontId="0" fillId="0" borderId="47" xfId="0" applyBorder="1"/>
    <xf numFmtId="164" fontId="0" fillId="0" borderId="48" xfId="0" applyNumberFormat="1" applyBorder="1" applyAlignment="1">
      <alignment wrapText="1"/>
    </xf>
    <xf numFmtId="164" fontId="4" fillId="2" borderId="48" xfId="0" applyNumberFormat="1" applyFont="1" applyFill="1" applyBorder="1" applyAlignment="1">
      <alignment horizontal="right" vertical="center"/>
    </xf>
    <xf numFmtId="164" fontId="4" fillId="2" borderId="49" xfId="0" applyNumberFormat="1" applyFont="1" applyFill="1" applyBorder="1" applyAlignment="1">
      <alignment horizontal="right" vertical="center"/>
    </xf>
    <xf numFmtId="164" fontId="4" fillId="2" borderId="47" xfId="0" applyNumberFormat="1" applyFont="1" applyFill="1" applyBorder="1" applyAlignment="1">
      <alignment horizontal="right" vertical="center"/>
    </xf>
    <xf numFmtId="1" fontId="4" fillId="2" borderId="48" xfId="0" applyNumberFormat="1" applyFont="1" applyFill="1" applyBorder="1" applyAlignment="1">
      <alignment vertical="center"/>
    </xf>
    <xf numFmtId="3" fontId="17" fillId="2" borderId="47" xfId="0" applyNumberFormat="1" applyFont="1" applyFill="1" applyBorder="1" applyAlignment="1">
      <alignment horizontal="right" vertical="center"/>
    </xf>
    <xf numFmtId="1" fontId="17" fillId="2" borderId="47" xfId="0" applyNumberFormat="1" applyFont="1" applyFill="1" applyBorder="1" applyAlignment="1">
      <alignment horizontal="right" vertical="center"/>
    </xf>
  </cellXfs>
  <cellStyles count="2">
    <cellStyle name="Normalny" xfId="0" builtinId="0"/>
    <cellStyle name="Normalny_Leasing market at the end of 2005" xfId="1" xr:uid="{2CD36BC5-8517-437B-9A67-135CC00F55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zoomScale="80" zoomScaleNormal="80" workbookViewId="0">
      <selection activeCell="F21" sqref="F21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3" t="s">
        <v>35</v>
      </c>
      <c r="D2" s="43" t="s">
        <v>22</v>
      </c>
      <c r="E2" s="42" t="s">
        <v>102</v>
      </c>
      <c r="F2" s="42">
        <v>2025</v>
      </c>
    </row>
    <row r="3" spans="1:22" ht="15.75" thickBot="1" x14ac:dyDescent="0.3"/>
    <row r="4" spans="1:22" ht="75" x14ac:dyDescent="0.25">
      <c r="B4" s="4"/>
      <c r="C4" s="21" t="s">
        <v>0</v>
      </c>
      <c r="D4" s="24" t="s">
        <v>1</v>
      </c>
      <c r="E4" s="21" t="s">
        <v>36</v>
      </c>
      <c r="F4" s="22" t="s">
        <v>2</v>
      </c>
      <c r="G4" s="24" t="s">
        <v>3</v>
      </c>
      <c r="H4" s="21" t="s">
        <v>4</v>
      </c>
      <c r="I4" s="22" t="s">
        <v>5</v>
      </c>
      <c r="J4" s="22" t="s">
        <v>6</v>
      </c>
      <c r="K4" s="23" t="s">
        <v>7</v>
      </c>
      <c r="L4" s="21" t="s">
        <v>8</v>
      </c>
      <c r="M4" s="22" t="s">
        <v>9</v>
      </c>
      <c r="N4" s="22" t="s">
        <v>10</v>
      </c>
      <c r="O4" s="23" t="s">
        <v>11</v>
      </c>
      <c r="P4" s="5" t="s">
        <v>12</v>
      </c>
      <c r="Q4" s="5" t="s">
        <v>13</v>
      </c>
      <c r="R4" s="5" t="s">
        <v>14</v>
      </c>
      <c r="S4" s="5" t="s">
        <v>15</v>
      </c>
      <c r="T4" s="5" t="s">
        <v>16</v>
      </c>
      <c r="U4" s="5" t="s">
        <v>17</v>
      </c>
      <c r="V4" s="5" t="s">
        <v>18</v>
      </c>
    </row>
    <row r="5" spans="1:22" ht="15.75" x14ac:dyDescent="0.25">
      <c r="B5" s="36" t="s">
        <v>19</v>
      </c>
      <c r="C5" s="49">
        <f>SUM(D5,F5:K5)</f>
        <v>4342063.6356389038</v>
      </c>
      <c r="D5" s="50">
        <v>2592077.6223649308</v>
      </c>
      <c r="E5" s="49">
        <f>SUM(F5:G5)</f>
        <v>682661.79712538188</v>
      </c>
      <c r="F5" s="51">
        <v>392495.80882324802</v>
      </c>
      <c r="G5" s="50">
        <v>290165.98830213386</v>
      </c>
      <c r="H5" s="49">
        <v>569490.85177850421</v>
      </c>
      <c r="I5" s="51">
        <v>305576.38517306652</v>
      </c>
      <c r="J5" s="51">
        <v>112492.20950091819</v>
      </c>
      <c r="K5" s="52">
        <v>79764.769696102405</v>
      </c>
      <c r="L5" s="49">
        <f>SUM(M5:O5)</f>
        <v>1299512.1485887012</v>
      </c>
      <c r="M5" s="51">
        <v>309727.65126256511</v>
      </c>
      <c r="N5" s="51">
        <v>118335.05417586192</v>
      </c>
      <c r="O5" s="52">
        <v>871449.44315027422</v>
      </c>
      <c r="P5" s="53">
        <v>70914.874374267005</v>
      </c>
      <c r="Q5" s="53">
        <v>161434.46014000001</v>
      </c>
      <c r="R5" s="53">
        <v>33721.958142627998</v>
      </c>
      <c r="S5" s="53">
        <f>SUM(D5,F5:G5,H5:K5,M5:O5,P5,Q5,R5)</f>
        <v>5907647.0768845007</v>
      </c>
      <c r="T5" s="53">
        <v>25400.590800000002</v>
      </c>
      <c r="U5" s="53">
        <f>S5+T5</f>
        <v>5933047.667684501</v>
      </c>
      <c r="V5" s="53">
        <v>0</v>
      </c>
    </row>
    <row r="6" spans="1:22" ht="16.5" thickBot="1" x14ac:dyDescent="0.3">
      <c r="B6" s="37" t="s">
        <v>20</v>
      </c>
      <c r="C6" s="54">
        <f>SUM(D6,F6:K6)</f>
        <v>455971.75692334608</v>
      </c>
      <c r="D6" s="55">
        <v>292789.29299893958</v>
      </c>
      <c r="E6" s="54">
        <f>SUM(F6:G6)</f>
        <v>40722.115138192799</v>
      </c>
      <c r="F6" s="56">
        <v>17255.98113</v>
      </c>
      <c r="G6" s="55">
        <v>23466.134008192799</v>
      </c>
      <c r="H6" s="54">
        <v>82034.0569857558</v>
      </c>
      <c r="I6" s="56">
        <v>29271.815610457859</v>
      </c>
      <c r="J6" s="56">
        <v>6279.6538599999976</v>
      </c>
      <c r="K6" s="57">
        <v>4874.82233</v>
      </c>
      <c r="L6" s="54">
        <f>SUM(M6:O6)</f>
        <v>842286.08014706522</v>
      </c>
      <c r="M6" s="56">
        <v>49759.160192632036</v>
      </c>
      <c r="N6" s="56">
        <v>571503.98964765016</v>
      </c>
      <c r="O6" s="57">
        <v>221022.93030678312</v>
      </c>
      <c r="P6" s="58">
        <v>16340.22827731118</v>
      </c>
      <c r="Q6" s="58">
        <v>7989.6360199999999</v>
      </c>
      <c r="R6" s="58">
        <v>7119.2062799999903</v>
      </c>
      <c r="S6" s="58">
        <f>SUM(D6,F6:G6,H6:K6,M6:O6,P6,Q6,R6)</f>
        <v>1329706.9076477229</v>
      </c>
      <c r="T6" s="58">
        <v>3046.5477500000002</v>
      </c>
      <c r="U6" s="58">
        <f>S6+T6</f>
        <v>1332753.4553977228</v>
      </c>
      <c r="V6" s="58">
        <v>0</v>
      </c>
    </row>
    <row r="9" spans="1:22" ht="21" x14ac:dyDescent="0.35">
      <c r="A9" s="3" t="s">
        <v>34</v>
      </c>
    </row>
    <row r="11" spans="1:22" ht="15.75" thickBot="1" x14ac:dyDescent="0.3"/>
    <row r="12" spans="1:22" ht="89.25" x14ac:dyDescent="0.25">
      <c r="B12" s="38"/>
      <c r="C12" s="25" t="s">
        <v>24</v>
      </c>
      <c r="D12" s="26" t="s">
        <v>32</v>
      </c>
      <c r="E12" s="26" t="s">
        <v>33</v>
      </c>
      <c r="F12" s="27" t="s">
        <v>25</v>
      </c>
      <c r="G12" s="28" t="s">
        <v>8</v>
      </c>
      <c r="H12" s="28" t="s">
        <v>12</v>
      </c>
      <c r="I12" s="44" t="s">
        <v>37</v>
      </c>
      <c r="J12" s="29" t="s">
        <v>26</v>
      </c>
      <c r="K12" s="14"/>
      <c r="L12" s="29" t="s">
        <v>27</v>
      </c>
      <c r="V12"/>
    </row>
    <row r="13" spans="1:22" ht="63" x14ac:dyDescent="0.25">
      <c r="B13" s="39" t="s">
        <v>28</v>
      </c>
      <c r="C13" s="60">
        <f>SUM(D13:F13)</f>
        <v>18333</v>
      </c>
      <c r="D13" s="61">
        <v>14975</v>
      </c>
      <c r="E13" s="61">
        <v>3123</v>
      </c>
      <c r="F13" s="62">
        <v>235</v>
      </c>
      <c r="G13" s="63">
        <v>877</v>
      </c>
      <c r="H13" s="63">
        <v>0</v>
      </c>
      <c r="I13" s="63">
        <v>0</v>
      </c>
      <c r="J13" s="63">
        <v>0</v>
      </c>
      <c r="K13" s="11"/>
      <c r="L13" s="64">
        <f>SUM(C13,G13,H13,I13,J13)</f>
        <v>19210</v>
      </c>
      <c r="V13"/>
    </row>
    <row r="14" spans="1:22" ht="15.75" x14ac:dyDescent="0.25">
      <c r="B14" s="34"/>
      <c r="C14" s="30"/>
      <c r="D14" s="31"/>
      <c r="E14" s="31"/>
      <c r="F14" s="32"/>
      <c r="G14" s="33"/>
      <c r="H14" s="33"/>
      <c r="I14" s="33"/>
      <c r="J14" s="33"/>
      <c r="K14" s="12"/>
      <c r="L14" s="35"/>
      <c r="V14"/>
    </row>
    <row r="15" spans="1:22" ht="48" thickBot="1" x14ac:dyDescent="0.3">
      <c r="B15" s="41" t="s">
        <v>31</v>
      </c>
      <c r="C15" s="65">
        <f>SUM(D15:F15)</f>
        <v>4137969.9849100108</v>
      </c>
      <c r="D15" s="66">
        <v>3391560.38060001</v>
      </c>
      <c r="E15" s="66">
        <v>732234.09693000105</v>
      </c>
      <c r="F15" s="67">
        <v>14175.507379999999</v>
      </c>
      <c r="G15" s="68">
        <v>249746.72178379001</v>
      </c>
      <c r="H15" s="68">
        <v>0</v>
      </c>
      <c r="I15" s="68">
        <v>0</v>
      </c>
      <c r="J15" s="68">
        <v>0</v>
      </c>
      <c r="K15" s="13"/>
      <c r="L15" s="69">
        <f>SUM(C15,G15,H15,I15,J15)</f>
        <v>4387716.7066938011</v>
      </c>
      <c r="V15"/>
    </row>
    <row r="19" spans="1:10" x14ac:dyDescent="0.25">
      <c r="B19"/>
      <c r="C19"/>
    </row>
    <row r="20" spans="1:10" ht="23.25" x14ac:dyDescent="0.35">
      <c r="B20" s="59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82">
        <v>45819.38789351852</v>
      </c>
      <c r="G22" s="1">
        <v>26</v>
      </c>
      <c r="H22" s="1">
        <v>26</v>
      </c>
      <c r="I22" s="1">
        <v>21</v>
      </c>
      <c r="J22" s="1">
        <v>10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82">
        <v>45966.433287037034</v>
      </c>
      <c r="G23" s="1">
        <v>26</v>
      </c>
      <c r="H23" s="1">
        <v>26</v>
      </c>
      <c r="I23" s="1">
        <v>21</v>
      </c>
      <c r="J23" s="1">
        <v>10</v>
      </c>
    </row>
    <row r="24" spans="1:10" ht="60" x14ac:dyDescent="0.25">
      <c r="A24" t="s">
        <v>49</v>
      </c>
      <c r="B24" s="1" t="s">
        <v>54</v>
      </c>
      <c r="E24" s="1" t="s">
        <v>55</v>
      </c>
      <c r="F24" s="82">
        <v>45819.388020833336</v>
      </c>
      <c r="G24" s="1">
        <v>26</v>
      </c>
      <c r="H24" s="1">
        <v>26</v>
      </c>
      <c r="I24" s="1">
        <v>21</v>
      </c>
      <c r="J24" s="1">
        <v>10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82">
        <v>45819.38826388889</v>
      </c>
      <c r="G25" s="1">
        <v>26</v>
      </c>
      <c r="H25" s="1">
        <v>26</v>
      </c>
      <c r="I25" s="1">
        <v>21</v>
      </c>
      <c r="J25" s="1">
        <v>10</v>
      </c>
    </row>
    <row r="26" spans="1:10" ht="90" x14ac:dyDescent="0.25">
      <c r="A26" t="s">
        <v>49</v>
      </c>
      <c r="B26" s="1" t="s">
        <v>58</v>
      </c>
      <c r="C26" s="1" t="s">
        <v>58</v>
      </c>
      <c r="E26" s="1" t="s">
        <v>59</v>
      </c>
      <c r="F26" s="82">
        <v>45819.388391203705</v>
      </c>
      <c r="G26" s="1">
        <v>26</v>
      </c>
      <c r="H26" s="1">
        <v>26</v>
      </c>
      <c r="I26" s="1">
        <v>21</v>
      </c>
      <c r="J26" s="1">
        <v>10</v>
      </c>
    </row>
    <row r="27" spans="1:10" ht="75" x14ac:dyDescent="0.25">
      <c r="A27" t="s">
        <v>49</v>
      </c>
      <c r="B27" s="1" t="s">
        <v>60</v>
      </c>
      <c r="C27" s="1" t="s">
        <v>60</v>
      </c>
      <c r="E27" s="1" t="s">
        <v>61</v>
      </c>
      <c r="F27" s="82">
        <v>45821.402442129627</v>
      </c>
      <c r="G27" s="1">
        <v>26</v>
      </c>
      <c r="H27" s="1">
        <v>26</v>
      </c>
      <c r="I27" s="1">
        <v>21</v>
      </c>
      <c r="J27" s="1">
        <v>10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82">
        <v>45819.388738425929</v>
      </c>
      <c r="G28" s="1">
        <v>26</v>
      </c>
      <c r="H28" s="1">
        <v>26</v>
      </c>
      <c r="I28" s="1">
        <v>21</v>
      </c>
      <c r="J28" s="1">
        <v>10</v>
      </c>
    </row>
    <row r="29" spans="1:10" ht="60" x14ac:dyDescent="0.25">
      <c r="A29" t="s">
        <v>49</v>
      </c>
      <c r="B29" s="1" t="s">
        <v>64</v>
      </c>
      <c r="C29" s="1" t="s">
        <v>64</v>
      </c>
      <c r="E29" s="1" t="s">
        <v>65</v>
      </c>
      <c r="F29" s="82">
        <v>45819.39162037037</v>
      </c>
      <c r="G29" s="1">
        <v>26</v>
      </c>
      <c r="H29" s="1">
        <v>26</v>
      </c>
      <c r="I29" s="1">
        <v>21</v>
      </c>
      <c r="J29" s="1">
        <v>10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82">
        <v>45819.388622685183</v>
      </c>
      <c r="G30" s="1">
        <v>26</v>
      </c>
      <c r="H30" s="1">
        <v>26</v>
      </c>
      <c r="I30" s="1">
        <v>21</v>
      </c>
      <c r="J30" s="1">
        <v>10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82">
        <v>45819.609050925923</v>
      </c>
      <c r="G31" s="1">
        <v>26</v>
      </c>
      <c r="H31" s="1">
        <v>26</v>
      </c>
      <c r="I31" s="1">
        <v>21</v>
      </c>
      <c r="J31" s="1">
        <v>10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82">
        <v>45819.388958333337</v>
      </c>
      <c r="G32" s="1">
        <v>26</v>
      </c>
      <c r="H32" s="1">
        <v>26</v>
      </c>
      <c r="I32" s="1">
        <v>21</v>
      </c>
      <c r="J32" s="1">
        <v>10</v>
      </c>
    </row>
    <row r="33" spans="1:10" ht="105" x14ac:dyDescent="0.25">
      <c r="A33" t="s">
        <v>49</v>
      </c>
      <c r="B33" s="1" t="s">
        <v>72</v>
      </c>
      <c r="E33" s="1" t="s">
        <v>73</v>
      </c>
      <c r="F33" s="82">
        <v>45819.389074074075</v>
      </c>
      <c r="G33" s="1">
        <v>26</v>
      </c>
      <c r="H33" s="1">
        <v>26</v>
      </c>
      <c r="I33" s="1">
        <v>21</v>
      </c>
      <c r="J33" s="1">
        <v>10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82">
        <v>45819.389189814814</v>
      </c>
      <c r="G34" s="1">
        <v>26</v>
      </c>
      <c r="H34" s="1">
        <v>26</v>
      </c>
      <c r="I34" s="1">
        <v>21</v>
      </c>
      <c r="J34" s="1">
        <v>10</v>
      </c>
    </row>
    <row r="35" spans="1:10" ht="45" x14ac:dyDescent="0.25">
      <c r="A35" t="s">
        <v>49</v>
      </c>
      <c r="B35" s="1" t="s">
        <v>76</v>
      </c>
      <c r="E35" s="1" t="s">
        <v>77</v>
      </c>
      <c r="F35" s="82">
        <v>45819.389305555553</v>
      </c>
      <c r="G35" s="1">
        <v>26</v>
      </c>
      <c r="H35" s="1">
        <v>26</v>
      </c>
      <c r="I35" s="1">
        <v>21</v>
      </c>
      <c r="J35" s="1">
        <v>10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82">
        <v>45819.389421296299</v>
      </c>
      <c r="G36" s="1">
        <v>26</v>
      </c>
      <c r="H36" s="1">
        <v>26</v>
      </c>
      <c r="I36" s="1">
        <v>21</v>
      </c>
      <c r="J36" s="1">
        <v>10</v>
      </c>
    </row>
    <row r="37" spans="1:10" ht="75" x14ac:dyDescent="0.25">
      <c r="A37" t="s">
        <v>49</v>
      </c>
      <c r="B37" s="1" t="s">
        <v>80</v>
      </c>
      <c r="C37" s="1" t="s">
        <v>80</v>
      </c>
      <c r="E37" s="1" t="s">
        <v>81</v>
      </c>
      <c r="F37" s="82">
        <v>45819.389537037037</v>
      </c>
      <c r="G37" s="1">
        <v>26</v>
      </c>
      <c r="H37" s="1">
        <v>26</v>
      </c>
      <c r="I37" s="1">
        <v>21</v>
      </c>
      <c r="J37" s="1">
        <v>10</v>
      </c>
    </row>
    <row r="38" spans="1:10" ht="60" x14ac:dyDescent="0.25">
      <c r="A38" t="s">
        <v>49</v>
      </c>
      <c r="B38" s="1" t="s">
        <v>82</v>
      </c>
      <c r="C38" s="1" t="s">
        <v>82</v>
      </c>
      <c r="E38" s="1" t="s">
        <v>83</v>
      </c>
      <c r="F38" s="82">
        <v>45819.391516203701</v>
      </c>
      <c r="G38" s="1">
        <v>26</v>
      </c>
      <c r="H38" s="1">
        <v>26</v>
      </c>
      <c r="I38" s="1">
        <v>21</v>
      </c>
      <c r="J38" s="1">
        <v>10</v>
      </c>
    </row>
    <row r="39" spans="1:10" ht="90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82">
        <v>45819.390416666669</v>
      </c>
      <c r="G39" s="1">
        <v>26</v>
      </c>
      <c r="H39" s="1">
        <v>26</v>
      </c>
      <c r="I39" s="1">
        <v>21</v>
      </c>
      <c r="J39" s="1">
        <v>10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82">
        <v>45819.390543981484</v>
      </c>
      <c r="G40" s="1">
        <v>26</v>
      </c>
      <c r="H40" s="1">
        <v>26</v>
      </c>
      <c r="I40" s="1">
        <v>21</v>
      </c>
      <c r="J40" s="1">
        <v>10</v>
      </c>
    </row>
    <row r="41" spans="1:10" ht="9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82">
        <v>45819.390682870369</v>
      </c>
      <c r="G41" s="1">
        <v>26</v>
      </c>
      <c r="H41" s="1">
        <v>26</v>
      </c>
      <c r="I41" s="1">
        <v>21</v>
      </c>
      <c r="J41" s="1">
        <v>10</v>
      </c>
    </row>
    <row r="42" spans="1:10" ht="90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82">
        <v>45819.390810185185</v>
      </c>
      <c r="G42" s="1">
        <v>26</v>
      </c>
      <c r="H42" s="1">
        <v>26</v>
      </c>
      <c r="I42" s="1">
        <v>21</v>
      </c>
      <c r="J42" s="1">
        <v>10</v>
      </c>
    </row>
    <row r="43" spans="1:10" ht="60" x14ac:dyDescent="0.25">
      <c r="A43" t="s">
        <v>49</v>
      </c>
      <c r="B43" s="1" t="s">
        <v>92</v>
      </c>
      <c r="C43" s="1" t="s">
        <v>92</v>
      </c>
      <c r="E43" s="1" t="s">
        <v>93</v>
      </c>
      <c r="F43" s="82">
        <v>45819.391400462962</v>
      </c>
      <c r="G43" s="1">
        <v>26</v>
      </c>
      <c r="H43" s="1">
        <v>26</v>
      </c>
      <c r="I43" s="1">
        <v>21</v>
      </c>
      <c r="J43" s="1">
        <v>10</v>
      </c>
    </row>
    <row r="44" spans="1:10" ht="105" x14ac:dyDescent="0.25">
      <c r="A44" t="s">
        <v>49</v>
      </c>
      <c r="B44" s="1" t="s">
        <v>94</v>
      </c>
      <c r="C44" s="1" t="s">
        <v>94</v>
      </c>
      <c r="E44" s="1" t="s">
        <v>95</v>
      </c>
      <c r="F44" s="82">
        <v>45819.390925925924</v>
      </c>
      <c r="G44" s="1">
        <v>26</v>
      </c>
      <c r="H44" s="1">
        <v>26</v>
      </c>
      <c r="I44" s="1">
        <v>21</v>
      </c>
      <c r="J44" s="1">
        <v>10</v>
      </c>
    </row>
    <row r="45" spans="1:10" ht="75" x14ac:dyDescent="0.25">
      <c r="A45" t="s">
        <v>49</v>
      </c>
      <c r="B45" s="1" t="s">
        <v>96</v>
      </c>
      <c r="E45" s="1" t="s">
        <v>97</v>
      </c>
      <c r="F45" s="82">
        <v>45819.391041666669</v>
      </c>
      <c r="G45" s="1">
        <v>26</v>
      </c>
      <c r="H45" s="1">
        <v>26</v>
      </c>
      <c r="I45" s="1">
        <v>21</v>
      </c>
      <c r="J45" s="1">
        <v>10</v>
      </c>
    </row>
    <row r="46" spans="1:10" ht="60" x14ac:dyDescent="0.25">
      <c r="A46" t="s">
        <v>49</v>
      </c>
      <c r="B46" s="1" t="s">
        <v>98</v>
      </c>
      <c r="E46" s="1" t="s">
        <v>99</v>
      </c>
      <c r="F46" s="82">
        <v>45819.391157407408</v>
      </c>
      <c r="G46" s="1">
        <v>26</v>
      </c>
      <c r="H46" s="1">
        <v>26</v>
      </c>
      <c r="I46" s="1">
        <v>21</v>
      </c>
      <c r="J46" s="1">
        <v>10</v>
      </c>
    </row>
    <row r="47" spans="1:10" ht="30" x14ac:dyDescent="0.25">
      <c r="A47" t="s">
        <v>49</v>
      </c>
      <c r="B47" s="1" t="s">
        <v>100</v>
      </c>
      <c r="C47" s="1" t="s">
        <v>100</v>
      </c>
      <c r="E47" s="1" t="s">
        <v>101</v>
      </c>
      <c r="F47" s="82">
        <v>45819.391284722224</v>
      </c>
      <c r="G47" s="1">
        <v>26</v>
      </c>
      <c r="H47" s="1">
        <v>26</v>
      </c>
      <c r="I47" s="1">
        <v>21</v>
      </c>
      <c r="J47" s="1">
        <v>10</v>
      </c>
    </row>
  </sheetData>
  <pageMargins left="0.7" right="0.7" top="0.75" bottom="0.75" header="0.3" footer="0.3"/>
  <pageSetup paperSize="9" orientation="portrait" r:id="rId1"/>
  <headerFooter>
    <oddFooter>&amp;R_x000D_&amp;1#&amp;"Calibri"&amp;10&amp;K0000FF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0"/>
  <sheetViews>
    <sheetView showGridLines="0" tabSelected="1" workbookViewId="0">
      <selection activeCell="C113" sqref="C113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1" x14ac:dyDescent="0.35">
      <c r="B2" s="83" t="s">
        <v>103</v>
      </c>
    </row>
    <row r="4" spans="2:22" ht="23.25" x14ac:dyDescent="0.35">
      <c r="B4" s="3" t="s">
        <v>35</v>
      </c>
      <c r="D4" s="43" t="s">
        <v>22</v>
      </c>
      <c r="E4" s="42" t="s">
        <v>102</v>
      </c>
      <c r="F4" s="42">
        <v>2025</v>
      </c>
    </row>
    <row r="5" spans="2:22" ht="15.75" thickBot="1" x14ac:dyDescent="0.3"/>
    <row r="6" spans="2:22" s="6" customFormat="1" ht="75" x14ac:dyDescent="0.25">
      <c r="B6" s="40" t="s">
        <v>21</v>
      </c>
      <c r="C6" s="8" t="s">
        <v>0</v>
      </c>
      <c r="D6" s="8" t="s">
        <v>1</v>
      </c>
      <c r="E6" s="7" t="s">
        <v>36</v>
      </c>
      <c r="F6" s="8" t="s">
        <v>2</v>
      </c>
      <c r="G6" s="9" t="s">
        <v>3</v>
      </c>
      <c r="H6" s="8" t="s">
        <v>4</v>
      </c>
      <c r="I6" s="8" t="s">
        <v>5</v>
      </c>
      <c r="J6" s="8" t="s">
        <v>6</v>
      </c>
      <c r="K6" s="9" t="s">
        <v>7</v>
      </c>
      <c r="L6" s="7" t="s">
        <v>8</v>
      </c>
      <c r="M6" s="8" t="s">
        <v>9</v>
      </c>
      <c r="N6" s="8" t="s">
        <v>10</v>
      </c>
      <c r="O6" s="9" t="s">
        <v>11</v>
      </c>
      <c r="P6" s="10" t="s">
        <v>12</v>
      </c>
      <c r="Q6" s="10" t="s">
        <v>13</v>
      </c>
      <c r="R6" s="10" t="s">
        <v>14</v>
      </c>
      <c r="S6" s="10" t="s">
        <v>15</v>
      </c>
      <c r="T6" s="10" t="s">
        <v>16</v>
      </c>
      <c r="U6" s="10" t="s">
        <v>17</v>
      </c>
      <c r="V6" s="10" t="s">
        <v>18</v>
      </c>
    </row>
    <row r="7" spans="2:22" x14ac:dyDescent="0.25">
      <c r="B7" s="45" t="s">
        <v>50</v>
      </c>
      <c r="C7" s="70">
        <f>SUM(D7,F7:K7)</f>
        <v>204598.71818999999</v>
      </c>
      <c r="D7" s="70">
        <v>90113.02347</v>
      </c>
      <c r="E7" s="71">
        <f>SUM(F7:G7)</f>
        <v>41080.794399999999</v>
      </c>
      <c r="F7" s="70">
        <v>23555.93375</v>
      </c>
      <c r="G7" s="72">
        <v>17524.860649999999</v>
      </c>
      <c r="H7" s="70">
        <v>42340.686930000003</v>
      </c>
      <c r="I7" s="70">
        <v>21849.268690000001</v>
      </c>
      <c r="J7" s="70">
        <v>6031.2190399999999</v>
      </c>
      <c r="K7" s="72">
        <v>3183.7256600000001</v>
      </c>
      <c r="L7" s="71">
        <f>SUM(M7:O7)</f>
        <v>39574.111990000005</v>
      </c>
      <c r="M7" s="70">
        <v>17891.335190000002</v>
      </c>
      <c r="N7" s="70">
        <v>4467.0422099999996</v>
      </c>
      <c r="O7" s="72">
        <v>17215.73459</v>
      </c>
      <c r="P7" s="73">
        <v>128.20041000000001</v>
      </c>
      <c r="Q7" s="73">
        <v>2114.0600800000002</v>
      </c>
      <c r="R7" s="73">
        <v>0</v>
      </c>
      <c r="S7" s="73">
        <f>SUM(D7,F7:G7,H7:K7,M7:O7,P7,Q7,R7)</f>
        <v>246415.09066999998</v>
      </c>
      <c r="T7" s="73">
        <v>0</v>
      </c>
      <c r="U7" s="73">
        <f>S7+T7</f>
        <v>246415.09066999998</v>
      </c>
      <c r="V7" s="73">
        <v>0</v>
      </c>
    </row>
    <row r="8" spans="2:22" x14ac:dyDescent="0.25">
      <c r="B8" s="46" t="s">
        <v>52</v>
      </c>
      <c r="C8" s="70">
        <f t="shared" ref="C8:C31" si="0">SUM(D8,F8:K8)</f>
        <v>182878.49582024268</v>
      </c>
      <c r="D8" s="70">
        <v>139359.408599046</v>
      </c>
      <c r="E8" s="71">
        <f t="shared" ref="E8:E31" si="1">SUM(F8:G8)</f>
        <v>33283.858940181701</v>
      </c>
      <c r="F8" s="70">
        <v>18560.467351759999</v>
      </c>
      <c r="G8" s="72">
        <v>14723.3915884217</v>
      </c>
      <c r="H8" s="70">
        <v>7265.364898281</v>
      </c>
      <c r="I8" s="70">
        <v>1017.83524</v>
      </c>
      <c r="J8" s="70">
        <v>0</v>
      </c>
      <c r="K8" s="72">
        <v>1952.0281427340001</v>
      </c>
      <c r="L8" s="71">
        <f t="shared" ref="L8:L31" si="2">SUM(M8:O8)</f>
        <v>55379.632866231397</v>
      </c>
      <c r="M8" s="70">
        <v>13221.343701525</v>
      </c>
      <c r="N8" s="70">
        <v>13795.288140000001</v>
      </c>
      <c r="O8" s="72">
        <v>28363.001024706398</v>
      </c>
      <c r="P8" s="73">
        <v>1374.077481</v>
      </c>
      <c r="Q8" s="73">
        <v>0</v>
      </c>
      <c r="R8" s="73">
        <v>0</v>
      </c>
      <c r="S8" s="73">
        <f t="shared" ref="S8:S31" si="3">SUM(D8,F8:G8,H8:K8,M8:O8,P8,Q8,R8)</f>
        <v>239632.20616747407</v>
      </c>
      <c r="T8" s="73">
        <v>25400.590800000002</v>
      </c>
      <c r="U8" s="73">
        <f t="shared" ref="U8:U31" si="4">S8+T8</f>
        <v>265032.79696747405</v>
      </c>
      <c r="V8" s="73">
        <v>0</v>
      </c>
    </row>
    <row r="9" spans="2:22" x14ac:dyDescent="0.25">
      <c r="B9" s="46" t="s">
        <v>54</v>
      </c>
      <c r="C9" s="70">
        <f t="shared" si="0"/>
        <v>1754.3268399999999</v>
      </c>
      <c r="D9" s="70">
        <v>964.32683999999995</v>
      </c>
      <c r="E9" s="71">
        <f t="shared" si="1"/>
        <v>590</v>
      </c>
      <c r="F9" s="70">
        <v>590</v>
      </c>
      <c r="G9" s="72">
        <v>0</v>
      </c>
      <c r="H9" s="70">
        <v>200</v>
      </c>
      <c r="I9" s="70">
        <v>0</v>
      </c>
      <c r="J9" s="70">
        <v>0</v>
      </c>
      <c r="K9" s="72">
        <v>0</v>
      </c>
      <c r="L9" s="71">
        <f t="shared" si="2"/>
        <v>1057.40182</v>
      </c>
      <c r="M9" s="70">
        <v>329</v>
      </c>
      <c r="N9" s="70">
        <v>24</v>
      </c>
      <c r="O9" s="72">
        <v>704.40182000000004</v>
      </c>
      <c r="P9" s="73">
        <v>0</v>
      </c>
      <c r="Q9" s="73">
        <v>0</v>
      </c>
      <c r="R9" s="73">
        <v>0</v>
      </c>
      <c r="S9" s="73">
        <f t="shared" si="3"/>
        <v>2811.7286599999998</v>
      </c>
      <c r="T9" s="73">
        <v>0</v>
      </c>
      <c r="U9" s="73">
        <f t="shared" si="4"/>
        <v>2811.7286599999998</v>
      </c>
      <c r="V9" s="73">
        <v>0</v>
      </c>
    </row>
    <row r="10" spans="2:22" x14ac:dyDescent="0.25">
      <c r="B10" s="46" t="s">
        <v>56</v>
      </c>
      <c r="C10" s="70">
        <f t="shared" si="0"/>
        <v>22548.821049999999</v>
      </c>
      <c r="D10" s="70">
        <v>308.29187000000002</v>
      </c>
      <c r="E10" s="71">
        <f t="shared" si="1"/>
        <v>12682.86058</v>
      </c>
      <c r="F10" s="70">
        <v>579.88001999999994</v>
      </c>
      <c r="G10" s="72">
        <v>12102.98056</v>
      </c>
      <c r="H10" s="70">
        <v>4503.4735499999997</v>
      </c>
      <c r="I10" s="70">
        <v>3697.6178500000001</v>
      </c>
      <c r="J10" s="70">
        <v>0</v>
      </c>
      <c r="K10" s="72">
        <v>1356.5771999999999</v>
      </c>
      <c r="L10" s="71">
        <f t="shared" si="2"/>
        <v>17529.956330000001</v>
      </c>
      <c r="M10" s="70">
        <v>14628.15489</v>
      </c>
      <c r="N10" s="70">
        <v>1683</v>
      </c>
      <c r="O10" s="72">
        <v>1218.80144</v>
      </c>
      <c r="P10" s="73">
        <v>0</v>
      </c>
      <c r="Q10" s="73">
        <v>20465.661499999998</v>
      </c>
      <c r="R10" s="73">
        <v>0</v>
      </c>
      <c r="S10" s="73">
        <f t="shared" si="3"/>
        <v>60544.438880000002</v>
      </c>
      <c r="T10" s="73">
        <v>0</v>
      </c>
      <c r="U10" s="73">
        <f t="shared" si="4"/>
        <v>60544.438880000002</v>
      </c>
      <c r="V10" s="73">
        <v>0</v>
      </c>
    </row>
    <row r="11" spans="2:22" x14ac:dyDescent="0.25">
      <c r="B11" s="46" t="s">
        <v>58</v>
      </c>
      <c r="C11" s="70">
        <f t="shared" si="0"/>
        <v>30872.107690000001</v>
      </c>
      <c r="D11" s="70">
        <v>8965.8911700000008</v>
      </c>
      <c r="E11" s="71">
        <f t="shared" si="1"/>
        <v>4945.6601599999995</v>
      </c>
      <c r="F11" s="70">
        <v>1439.01782</v>
      </c>
      <c r="G11" s="72">
        <v>3506.6423399999999</v>
      </c>
      <c r="H11" s="70">
        <v>12729.314410000001</v>
      </c>
      <c r="I11" s="70">
        <v>2828.90861</v>
      </c>
      <c r="J11" s="70">
        <v>380</v>
      </c>
      <c r="K11" s="72">
        <v>1022.33334</v>
      </c>
      <c r="L11" s="71">
        <f t="shared" si="2"/>
        <v>2415.6473999999998</v>
      </c>
      <c r="M11" s="70">
        <v>547.5</v>
      </c>
      <c r="N11" s="70">
        <v>254.2474</v>
      </c>
      <c r="O11" s="72">
        <v>1613.9</v>
      </c>
      <c r="P11" s="73">
        <v>0</v>
      </c>
      <c r="Q11" s="73">
        <v>478.09125</v>
      </c>
      <c r="R11" s="73">
        <v>964.86698000000001</v>
      </c>
      <c r="S11" s="73">
        <f t="shared" si="3"/>
        <v>34730.713319999995</v>
      </c>
      <c r="T11" s="73">
        <v>0</v>
      </c>
      <c r="U11" s="73">
        <f t="shared" si="4"/>
        <v>34730.713319999995</v>
      </c>
      <c r="V11" s="73">
        <v>0</v>
      </c>
    </row>
    <row r="12" spans="2:22" x14ac:dyDescent="0.25">
      <c r="B12" s="46" t="s">
        <v>60</v>
      </c>
      <c r="C12" s="70">
        <f t="shared" si="0"/>
        <v>0</v>
      </c>
      <c r="D12" s="70">
        <v>0</v>
      </c>
      <c r="E12" s="71">
        <f t="shared" si="1"/>
        <v>0</v>
      </c>
      <c r="F12" s="70">
        <v>0</v>
      </c>
      <c r="G12" s="72">
        <v>0</v>
      </c>
      <c r="H12" s="70">
        <v>0</v>
      </c>
      <c r="I12" s="70">
        <v>0</v>
      </c>
      <c r="J12" s="70">
        <v>0</v>
      </c>
      <c r="K12" s="72">
        <v>0</v>
      </c>
      <c r="L12" s="71">
        <f t="shared" si="2"/>
        <v>40720.357486387999</v>
      </c>
      <c r="M12" s="70">
        <v>0</v>
      </c>
      <c r="N12" s="70">
        <v>0</v>
      </c>
      <c r="O12" s="72">
        <v>40720.357486387999</v>
      </c>
      <c r="P12" s="73">
        <v>0</v>
      </c>
      <c r="Q12" s="73">
        <v>0</v>
      </c>
      <c r="R12" s="73">
        <v>0</v>
      </c>
      <c r="S12" s="73">
        <f t="shared" si="3"/>
        <v>40720.357486387999</v>
      </c>
      <c r="T12" s="73">
        <v>0</v>
      </c>
      <c r="U12" s="73">
        <f t="shared" si="4"/>
        <v>40720.357486387999</v>
      </c>
      <c r="V12" s="73">
        <v>0</v>
      </c>
    </row>
    <row r="13" spans="2:22" x14ac:dyDescent="0.25">
      <c r="B13" s="46" t="s">
        <v>62</v>
      </c>
      <c r="C13" s="70">
        <f t="shared" si="0"/>
        <v>516.02</v>
      </c>
      <c r="D13" s="70">
        <v>0</v>
      </c>
      <c r="E13" s="71">
        <f t="shared" si="1"/>
        <v>0</v>
      </c>
      <c r="F13" s="70">
        <v>0</v>
      </c>
      <c r="G13" s="72">
        <v>0</v>
      </c>
      <c r="H13" s="70">
        <v>0</v>
      </c>
      <c r="I13" s="70">
        <v>516.02</v>
      </c>
      <c r="J13" s="70">
        <v>0</v>
      </c>
      <c r="K13" s="72">
        <v>0</v>
      </c>
      <c r="L13" s="71">
        <f t="shared" si="2"/>
        <v>3378.83</v>
      </c>
      <c r="M13" s="70">
        <v>889.28</v>
      </c>
      <c r="N13" s="70">
        <v>2342.31</v>
      </c>
      <c r="O13" s="72">
        <v>147.24</v>
      </c>
      <c r="P13" s="73">
        <v>796.31</v>
      </c>
      <c r="Q13" s="73">
        <v>0</v>
      </c>
      <c r="R13" s="73">
        <v>0</v>
      </c>
      <c r="S13" s="73">
        <f t="shared" si="3"/>
        <v>4691.16</v>
      </c>
      <c r="T13" s="73">
        <v>0</v>
      </c>
      <c r="U13" s="73">
        <f t="shared" si="4"/>
        <v>4691.16</v>
      </c>
      <c r="V13" s="73">
        <v>0</v>
      </c>
    </row>
    <row r="14" spans="2:22" x14ac:dyDescent="0.25">
      <c r="B14" s="46" t="s">
        <v>64</v>
      </c>
      <c r="C14" s="70">
        <f t="shared" si="0"/>
        <v>5733.1299999999992</v>
      </c>
      <c r="D14" s="70">
        <v>411.25</v>
      </c>
      <c r="E14" s="71">
        <f t="shared" si="1"/>
        <v>0</v>
      </c>
      <c r="F14" s="70">
        <v>0</v>
      </c>
      <c r="G14" s="72">
        <v>0</v>
      </c>
      <c r="H14" s="70">
        <v>0</v>
      </c>
      <c r="I14" s="70">
        <v>4666.4799999999996</v>
      </c>
      <c r="J14" s="70">
        <v>0</v>
      </c>
      <c r="K14" s="72">
        <v>655.4</v>
      </c>
      <c r="L14" s="71">
        <f t="shared" si="2"/>
        <v>34869.78</v>
      </c>
      <c r="M14" s="70">
        <v>3919.8</v>
      </c>
      <c r="N14" s="70">
        <v>1695.05</v>
      </c>
      <c r="O14" s="72">
        <v>29254.93</v>
      </c>
      <c r="P14" s="73">
        <v>0</v>
      </c>
      <c r="Q14" s="73">
        <v>0</v>
      </c>
      <c r="R14" s="73">
        <v>0</v>
      </c>
      <c r="S14" s="73">
        <f t="shared" si="3"/>
        <v>40602.910000000003</v>
      </c>
      <c r="T14" s="73">
        <v>0</v>
      </c>
      <c r="U14" s="73">
        <f t="shared" si="4"/>
        <v>40602.910000000003</v>
      </c>
      <c r="V14" s="73">
        <v>0</v>
      </c>
    </row>
    <row r="15" spans="2:22" x14ac:dyDescent="0.25">
      <c r="B15" s="46" t="s">
        <v>66</v>
      </c>
      <c r="C15" s="70">
        <f t="shared" si="0"/>
        <v>511722.46946204547</v>
      </c>
      <c r="D15" s="70">
        <v>219432.79973252601</v>
      </c>
      <c r="E15" s="71">
        <f t="shared" si="1"/>
        <v>107407.2986877381</v>
      </c>
      <c r="F15" s="70">
        <v>49003.649940000003</v>
      </c>
      <c r="G15" s="72">
        <v>58403.648747738102</v>
      </c>
      <c r="H15" s="70">
        <v>110981.322237965</v>
      </c>
      <c r="I15" s="70">
        <v>41816.368973816403</v>
      </c>
      <c r="J15" s="70">
        <v>23488.773710000001</v>
      </c>
      <c r="K15" s="72">
        <v>8595.9061199999996</v>
      </c>
      <c r="L15" s="71">
        <f t="shared" si="2"/>
        <v>212352.58347000001</v>
      </c>
      <c r="M15" s="70">
        <v>73675.885720000006</v>
      </c>
      <c r="N15" s="70">
        <v>33351.600839999999</v>
      </c>
      <c r="O15" s="72">
        <v>105325.09690999999</v>
      </c>
      <c r="P15" s="73">
        <v>2462.2099800000001</v>
      </c>
      <c r="Q15" s="73">
        <v>11422.793540000001</v>
      </c>
      <c r="R15" s="73">
        <v>0</v>
      </c>
      <c r="S15" s="73">
        <f t="shared" si="3"/>
        <v>737960.05645204545</v>
      </c>
      <c r="T15" s="73">
        <v>0</v>
      </c>
      <c r="U15" s="73">
        <f t="shared" si="4"/>
        <v>737960.05645204545</v>
      </c>
      <c r="V15" s="73">
        <v>0</v>
      </c>
    </row>
    <row r="16" spans="2:22" x14ac:dyDescent="0.25">
      <c r="B16" s="46" t="s">
        <v>68</v>
      </c>
      <c r="C16" s="70">
        <f t="shared" si="0"/>
        <v>78156.97</v>
      </c>
      <c r="D16" s="70">
        <v>40657.49</v>
      </c>
      <c r="E16" s="71">
        <f t="shared" si="1"/>
        <v>12576.7</v>
      </c>
      <c r="F16" s="70">
        <v>7486.55</v>
      </c>
      <c r="G16" s="72">
        <v>5090.1499999999996</v>
      </c>
      <c r="H16" s="70">
        <v>13210.53</v>
      </c>
      <c r="I16" s="70">
        <v>9984.5</v>
      </c>
      <c r="J16" s="70">
        <v>0</v>
      </c>
      <c r="K16" s="72">
        <v>1727.75</v>
      </c>
      <c r="L16" s="71">
        <f t="shared" si="2"/>
        <v>25206.309999999998</v>
      </c>
      <c r="M16" s="70">
        <v>11647.7</v>
      </c>
      <c r="N16" s="70">
        <v>1565.21</v>
      </c>
      <c r="O16" s="72">
        <v>11993.4</v>
      </c>
      <c r="P16" s="73">
        <v>170.76</v>
      </c>
      <c r="Q16" s="73">
        <v>0</v>
      </c>
      <c r="R16" s="73">
        <v>0</v>
      </c>
      <c r="S16" s="73">
        <f t="shared" si="3"/>
        <v>103534.04</v>
      </c>
      <c r="T16" s="73">
        <v>0</v>
      </c>
      <c r="U16" s="73">
        <f t="shared" si="4"/>
        <v>103534.04</v>
      </c>
      <c r="V16" s="73">
        <v>0</v>
      </c>
    </row>
    <row r="17" spans="2:22" x14ac:dyDescent="0.25">
      <c r="B17" s="46" t="s">
        <v>70</v>
      </c>
      <c r="C17" s="70">
        <f t="shared" si="0"/>
        <v>326125</v>
      </c>
      <c r="D17" s="70">
        <v>148373</v>
      </c>
      <c r="E17" s="71">
        <f t="shared" si="1"/>
        <v>65674</v>
      </c>
      <c r="F17" s="70">
        <v>28470</v>
      </c>
      <c r="G17" s="72">
        <v>37204</v>
      </c>
      <c r="H17" s="70">
        <v>40400</v>
      </c>
      <c r="I17" s="70">
        <v>54658</v>
      </c>
      <c r="J17" s="70">
        <v>9803</v>
      </c>
      <c r="K17" s="72">
        <v>7217</v>
      </c>
      <c r="L17" s="71">
        <f t="shared" si="2"/>
        <v>163115</v>
      </c>
      <c r="M17" s="70">
        <v>21197</v>
      </c>
      <c r="N17" s="70">
        <v>5752</v>
      </c>
      <c r="O17" s="72">
        <v>136166</v>
      </c>
      <c r="P17" s="73">
        <v>5479</v>
      </c>
      <c r="Q17" s="73">
        <v>44556</v>
      </c>
      <c r="R17" s="73">
        <v>20432</v>
      </c>
      <c r="S17" s="73">
        <f t="shared" si="3"/>
        <v>559707</v>
      </c>
      <c r="T17" s="73">
        <v>0</v>
      </c>
      <c r="U17" s="73">
        <f t="shared" si="4"/>
        <v>559707</v>
      </c>
      <c r="V17" s="73">
        <v>0</v>
      </c>
    </row>
    <row r="18" spans="2:22" x14ac:dyDescent="0.25">
      <c r="B18" s="46" t="s">
        <v>72</v>
      </c>
      <c r="C18" s="70">
        <f t="shared" si="0"/>
        <v>14459.449999999999</v>
      </c>
      <c r="D18" s="70">
        <v>1794.3</v>
      </c>
      <c r="E18" s="71">
        <f t="shared" si="1"/>
        <v>4440.67</v>
      </c>
      <c r="F18" s="70">
        <v>1745.87</v>
      </c>
      <c r="G18" s="72">
        <v>2694.8</v>
      </c>
      <c r="H18" s="70">
        <v>3446.58</v>
      </c>
      <c r="I18" s="70">
        <v>1995.26</v>
      </c>
      <c r="J18" s="70">
        <v>1182</v>
      </c>
      <c r="K18" s="72">
        <v>1600.64</v>
      </c>
      <c r="L18" s="71">
        <f t="shared" si="2"/>
        <v>2002.05</v>
      </c>
      <c r="M18" s="70">
        <v>1486.8</v>
      </c>
      <c r="N18" s="70">
        <v>406.5</v>
      </c>
      <c r="O18" s="72">
        <v>108.75</v>
      </c>
      <c r="P18" s="73">
        <v>0</v>
      </c>
      <c r="Q18" s="73">
        <v>0</v>
      </c>
      <c r="R18" s="73">
        <v>0</v>
      </c>
      <c r="S18" s="73">
        <f t="shared" si="3"/>
        <v>16461.5</v>
      </c>
      <c r="T18" s="73">
        <v>0</v>
      </c>
      <c r="U18" s="73">
        <f t="shared" si="4"/>
        <v>16461.5</v>
      </c>
      <c r="V18" s="73">
        <v>0</v>
      </c>
    </row>
    <row r="19" spans="2:22" x14ac:dyDescent="0.25">
      <c r="B19" s="46" t="s">
        <v>74</v>
      </c>
      <c r="C19" s="70">
        <f t="shared" si="0"/>
        <v>253141.86019000004</v>
      </c>
      <c r="D19" s="70">
        <v>224373.53998</v>
      </c>
      <c r="E19" s="71">
        <f t="shared" si="1"/>
        <v>16581.469280000001</v>
      </c>
      <c r="F19" s="70">
        <v>15947.77009</v>
      </c>
      <c r="G19" s="72">
        <v>633.69919000000004</v>
      </c>
      <c r="H19" s="70">
        <v>11977.288930000001</v>
      </c>
      <c r="I19" s="70">
        <v>0</v>
      </c>
      <c r="J19" s="70">
        <v>0</v>
      </c>
      <c r="K19" s="72">
        <v>209.56200000000001</v>
      </c>
      <c r="L19" s="71">
        <f t="shared" si="2"/>
        <v>0</v>
      </c>
      <c r="M19" s="70">
        <v>0</v>
      </c>
      <c r="N19" s="70">
        <v>0</v>
      </c>
      <c r="O19" s="72">
        <v>0</v>
      </c>
      <c r="P19" s="73">
        <v>0</v>
      </c>
      <c r="Q19" s="73">
        <v>0</v>
      </c>
      <c r="R19" s="73">
        <v>0</v>
      </c>
      <c r="S19" s="73">
        <f t="shared" si="3"/>
        <v>253141.86019000004</v>
      </c>
      <c r="T19" s="73">
        <v>0</v>
      </c>
      <c r="U19" s="73">
        <f t="shared" si="4"/>
        <v>253141.86019000004</v>
      </c>
      <c r="V19" s="73">
        <v>0</v>
      </c>
    </row>
    <row r="20" spans="2:22" x14ac:dyDescent="0.25">
      <c r="B20" s="46" t="s">
        <v>76</v>
      </c>
      <c r="C20" s="70">
        <f t="shared" si="0"/>
        <v>209825.78411468188</v>
      </c>
      <c r="D20" s="70">
        <v>90443.641149250907</v>
      </c>
      <c r="E20" s="71">
        <f t="shared" si="1"/>
        <v>32457.554429259999</v>
      </c>
      <c r="F20" s="70">
        <v>20962.567706264999</v>
      </c>
      <c r="G20" s="72">
        <v>11494.986722995</v>
      </c>
      <c r="H20" s="70">
        <v>59376.824787514</v>
      </c>
      <c r="I20" s="70">
        <v>20902.950654241002</v>
      </c>
      <c r="J20" s="70">
        <v>1245.5999999999999</v>
      </c>
      <c r="K20" s="72">
        <v>5399.2130944159999</v>
      </c>
      <c r="L20" s="71">
        <f t="shared" si="2"/>
        <v>89851.793098872004</v>
      </c>
      <c r="M20" s="70">
        <v>17219.518243999999</v>
      </c>
      <c r="N20" s="70">
        <v>7425.4490398280004</v>
      </c>
      <c r="O20" s="72">
        <v>65206.825815044002</v>
      </c>
      <c r="P20" s="73">
        <v>4170.8132043340001</v>
      </c>
      <c r="Q20" s="73">
        <v>3363.3226100000002</v>
      </c>
      <c r="R20" s="73">
        <v>0</v>
      </c>
      <c r="S20" s="73">
        <f t="shared" si="3"/>
        <v>307211.71302788786</v>
      </c>
      <c r="T20" s="73">
        <v>0</v>
      </c>
      <c r="U20" s="73">
        <f t="shared" si="4"/>
        <v>307211.71302788786</v>
      </c>
      <c r="V20" s="73">
        <v>0</v>
      </c>
    </row>
    <row r="21" spans="2:22" x14ac:dyDescent="0.25">
      <c r="B21" s="46" t="s">
        <v>78</v>
      </c>
      <c r="C21" s="70">
        <f t="shared" si="0"/>
        <v>446791.69440251403</v>
      </c>
      <c r="D21" s="70">
        <v>379304.19591325597</v>
      </c>
      <c r="E21" s="71">
        <f t="shared" si="1"/>
        <v>31616.672956673989</v>
      </c>
      <c r="F21" s="70">
        <v>22270.340361081999</v>
      </c>
      <c r="G21" s="72">
        <v>9346.33259559199</v>
      </c>
      <c r="H21" s="70">
        <v>15432.051351312</v>
      </c>
      <c r="I21" s="70">
        <v>13927.556481272</v>
      </c>
      <c r="J21" s="70">
        <v>3358.0025700000001</v>
      </c>
      <c r="K21" s="72">
        <v>3153.21513</v>
      </c>
      <c r="L21" s="71">
        <f t="shared" si="2"/>
        <v>124458.94661187212</v>
      </c>
      <c r="M21" s="70">
        <v>35960.153542940003</v>
      </c>
      <c r="N21" s="70">
        <v>8081.1566976000004</v>
      </c>
      <c r="O21" s="72">
        <v>80417.636371332104</v>
      </c>
      <c r="P21" s="73">
        <v>8880.6852600000093</v>
      </c>
      <c r="Q21" s="73">
        <v>5184.5873799999999</v>
      </c>
      <c r="R21" s="73">
        <v>7320.8249126279998</v>
      </c>
      <c r="S21" s="73">
        <f t="shared" si="3"/>
        <v>592636.73856701422</v>
      </c>
      <c r="T21" s="73">
        <v>0</v>
      </c>
      <c r="U21" s="73">
        <f t="shared" si="4"/>
        <v>592636.73856701422</v>
      </c>
      <c r="V21" s="73">
        <v>0</v>
      </c>
    </row>
    <row r="22" spans="2:22" x14ac:dyDescent="0.25">
      <c r="B22" s="46" t="s">
        <v>80</v>
      </c>
      <c r="C22" s="70">
        <f t="shared" si="0"/>
        <v>51423.340089999998</v>
      </c>
      <c r="D22" s="70">
        <v>16298.70458</v>
      </c>
      <c r="E22" s="71">
        <f t="shared" si="1"/>
        <v>4752.1929300000002</v>
      </c>
      <c r="F22" s="70">
        <v>2526.2329300000001</v>
      </c>
      <c r="G22" s="72">
        <v>2225.96</v>
      </c>
      <c r="H22" s="70">
        <v>9384.1155199999994</v>
      </c>
      <c r="I22" s="70">
        <v>7060.7141000000001</v>
      </c>
      <c r="J22" s="70">
        <v>6525.3076000000001</v>
      </c>
      <c r="K22" s="72">
        <v>7402.3053600000003</v>
      </c>
      <c r="L22" s="71">
        <f t="shared" si="2"/>
        <v>11877.985540000001</v>
      </c>
      <c r="M22" s="70">
        <v>6689.7938000000004</v>
      </c>
      <c r="N22" s="70">
        <v>2252.2293399999999</v>
      </c>
      <c r="O22" s="72">
        <v>2935.9623999999999</v>
      </c>
      <c r="P22" s="73">
        <v>7.5601599999999998</v>
      </c>
      <c r="Q22" s="73">
        <v>1111.7833900000001</v>
      </c>
      <c r="R22" s="73">
        <v>0</v>
      </c>
      <c r="S22" s="73">
        <f t="shared" si="3"/>
        <v>64420.66917999999</v>
      </c>
      <c r="T22" s="73">
        <v>0</v>
      </c>
      <c r="U22" s="73">
        <f t="shared" si="4"/>
        <v>64420.66917999999</v>
      </c>
      <c r="V22" s="73">
        <v>0</v>
      </c>
    </row>
    <row r="23" spans="2:22" x14ac:dyDescent="0.25">
      <c r="B23" s="46" t="s">
        <v>82</v>
      </c>
      <c r="C23" s="70">
        <f t="shared" si="0"/>
        <v>1371</v>
      </c>
      <c r="D23" s="70">
        <v>0</v>
      </c>
      <c r="E23" s="71">
        <f t="shared" si="1"/>
        <v>108</v>
      </c>
      <c r="F23" s="70">
        <v>108</v>
      </c>
      <c r="G23" s="72">
        <v>0</v>
      </c>
      <c r="H23" s="70">
        <v>0</v>
      </c>
      <c r="I23" s="70">
        <v>429</v>
      </c>
      <c r="J23" s="70">
        <v>540</v>
      </c>
      <c r="K23" s="72">
        <v>294</v>
      </c>
      <c r="L23" s="71">
        <f t="shared" si="2"/>
        <v>7245</v>
      </c>
      <c r="M23" s="70">
        <v>1397</v>
      </c>
      <c r="N23" s="70">
        <v>276</v>
      </c>
      <c r="O23" s="72">
        <v>5572</v>
      </c>
      <c r="P23" s="73">
        <v>1395</v>
      </c>
      <c r="Q23" s="73">
        <v>0</v>
      </c>
      <c r="R23" s="73">
        <v>0</v>
      </c>
      <c r="S23" s="73">
        <f t="shared" si="3"/>
        <v>10011</v>
      </c>
      <c r="T23" s="73">
        <v>0</v>
      </c>
      <c r="U23" s="73">
        <f t="shared" si="4"/>
        <v>10011</v>
      </c>
      <c r="V23" s="73">
        <v>0</v>
      </c>
    </row>
    <row r="24" spans="2:22" x14ac:dyDescent="0.25">
      <c r="B24" s="46" t="s">
        <v>84</v>
      </c>
      <c r="C24" s="70">
        <f t="shared" si="0"/>
        <v>369448.20504999999</v>
      </c>
      <c r="D24" s="70">
        <v>196230.09403000001</v>
      </c>
      <c r="E24" s="71">
        <f t="shared" si="1"/>
        <v>49381.872239999997</v>
      </c>
      <c r="F24" s="70">
        <v>25480.640579999999</v>
      </c>
      <c r="G24" s="72">
        <v>23901.231660000001</v>
      </c>
      <c r="H24" s="70">
        <v>63140.567669999997</v>
      </c>
      <c r="I24" s="70">
        <v>21702.683400000002</v>
      </c>
      <c r="J24" s="70">
        <v>26685.295529999999</v>
      </c>
      <c r="K24" s="72">
        <v>12307.69218</v>
      </c>
      <c r="L24" s="71">
        <f t="shared" si="2"/>
        <v>146330.66871</v>
      </c>
      <c r="M24" s="70">
        <v>28833.464790000002</v>
      </c>
      <c r="N24" s="70">
        <v>7715.6270299999996</v>
      </c>
      <c r="O24" s="72">
        <v>109781.57689</v>
      </c>
      <c r="P24" s="73">
        <v>9529.0694600000006</v>
      </c>
      <c r="Q24" s="73">
        <v>7736.1963100000003</v>
      </c>
      <c r="R24" s="73">
        <v>5004.2662499999997</v>
      </c>
      <c r="S24" s="73">
        <f t="shared" si="3"/>
        <v>538048.40578000003</v>
      </c>
      <c r="T24" s="73">
        <v>0</v>
      </c>
      <c r="U24" s="73">
        <f t="shared" si="4"/>
        <v>538048.40578000003</v>
      </c>
      <c r="V24" s="73">
        <v>0</v>
      </c>
    </row>
    <row r="25" spans="2:22" x14ac:dyDescent="0.25">
      <c r="B25" s="46" t="s">
        <v>86</v>
      </c>
      <c r="C25" s="70">
        <f t="shared" si="0"/>
        <v>856862.52626941982</v>
      </c>
      <c r="D25" s="70">
        <v>513284.99479085201</v>
      </c>
      <c r="E25" s="71">
        <f t="shared" si="1"/>
        <v>150280.217741528</v>
      </c>
      <c r="F25" s="70">
        <v>84691.579324140897</v>
      </c>
      <c r="G25" s="72">
        <v>65588.638417387105</v>
      </c>
      <c r="H25" s="70">
        <v>90486.0358534322</v>
      </c>
      <c r="I25" s="70">
        <v>73724.029463737097</v>
      </c>
      <c r="J25" s="70">
        <v>15976.5007509182</v>
      </c>
      <c r="K25" s="72">
        <v>13110.747668952399</v>
      </c>
      <c r="L25" s="71">
        <f t="shared" si="2"/>
        <v>196824.90349867102</v>
      </c>
      <c r="M25" s="70">
        <v>42520.141107433403</v>
      </c>
      <c r="N25" s="70">
        <v>15487.6204951006</v>
      </c>
      <c r="O25" s="72">
        <v>138817.14189613701</v>
      </c>
      <c r="P25" s="73">
        <v>7884.8564289329897</v>
      </c>
      <c r="Q25" s="73">
        <v>64752.195330000002</v>
      </c>
      <c r="R25" s="73">
        <v>0</v>
      </c>
      <c r="S25" s="73">
        <f t="shared" si="3"/>
        <v>1126324.4815270239</v>
      </c>
      <c r="T25" s="73">
        <v>0</v>
      </c>
      <c r="U25" s="73">
        <f t="shared" si="4"/>
        <v>1126324.4815270239</v>
      </c>
      <c r="V25" s="73">
        <v>0</v>
      </c>
    </row>
    <row r="26" spans="2:22" x14ac:dyDescent="0.25">
      <c r="B26" s="46" t="s">
        <v>88</v>
      </c>
      <c r="C26" s="70">
        <f t="shared" si="0"/>
        <v>128697.87756999998</v>
      </c>
      <c r="D26" s="70">
        <v>105295.86788999999</v>
      </c>
      <c r="E26" s="71">
        <f t="shared" si="1"/>
        <v>17895.190019999998</v>
      </c>
      <c r="F26" s="70">
        <v>17895.190019999998</v>
      </c>
      <c r="G26" s="72">
        <v>0</v>
      </c>
      <c r="H26" s="70">
        <v>0</v>
      </c>
      <c r="I26" s="70">
        <v>0</v>
      </c>
      <c r="J26" s="70">
        <v>0</v>
      </c>
      <c r="K26" s="72">
        <v>5506.8196600000001</v>
      </c>
      <c r="L26" s="71">
        <f t="shared" si="2"/>
        <v>0</v>
      </c>
      <c r="M26" s="70">
        <v>0</v>
      </c>
      <c r="N26" s="70">
        <v>0</v>
      </c>
      <c r="O26" s="72">
        <v>0</v>
      </c>
      <c r="P26" s="73">
        <v>0</v>
      </c>
      <c r="Q26" s="73">
        <v>0</v>
      </c>
      <c r="R26" s="73">
        <v>0</v>
      </c>
      <c r="S26" s="73">
        <f t="shared" si="3"/>
        <v>128697.87756999998</v>
      </c>
      <c r="T26" s="73">
        <v>0</v>
      </c>
      <c r="U26" s="73">
        <f t="shared" si="4"/>
        <v>128697.87756999998</v>
      </c>
      <c r="V26" s="73">
        <v>0</v>
      </c>
    </row>
    <row r="27" spans="2:22" x14ac:dyDescent="0.25">
      <c r="B27" s="46" t="s">
        <v>90</v>
      </c>
      <c r="C27" s="70">
        <f t="shared" si="0"/>
        <v>364961.29096000013</v>
      </c>
      <c r="D27" s="70">
        <v>234543.69957</v>
      </c>
      <c r="E27" s="71">
        <f t="shared" si="1"/>
        <v>63387.649600000099</v>
      </c>
      <c r="F27" s="70">
        <v>48120.983770000101</v>
      </c>
      <c r="G27" s="72">
        <v>15266.66583</v>
      </c>
      <c r="H27" s="70">
        <v>32522.695640000002</v>
      </c>
      <c r="I27" s="70">
        <v>17108.361710000001</v>
      </c>
      <c r="J27" s="70">
        <v>13672.5103</v>
      </c>
      <c r="K27" s="72">
        <v>3726.3741399999999</v>
      </c>
      <c r="L27" s="71">
        <f t="shared" si="2"/>
        <v>106666.52309999999</v>
      </c>
      <c r="M27" s="70">
        <v>15480.11361</v>
      </c>
      <c r="N27" s="70">
        <v>11085.389649999999</v>
      </c>
      <c r="O27" s="72">
        <v>80101.019839999994</v>
      </c>
      <c r="P27" s="73">
        <v>4255.3319899999997</v>
      </c>
      <c r="Q27" s="73">
        <v>249.76875000000001</v>
      </c>
      <c r="R27" s="73">
        <v>0</v>
      </c>
      <c r="S27" s="73">
        <f t="shared" si="3"/>
        <v>476132.91480000009</v>
      </c>
      <c r="T27" s="73">
        <v>0</v>
      </c>
      <c r="U27" s="73">
        <f t="shared" si="4"/>
        <v>476132.91480000009</v>
      </c>
      <c r="V27" s="73">
        <v>0</v>
      </c>
    </row>
    <row r="28" spans="2:22" x14ac:dyDescent="0.25">
      <c r="B28" s="46" t="s">
        <v>92</v>
      </c>
      <c r="C28" s="70">
        <f t="shared" si="0"/>
        <v>72465</v>
      </c>
      <c r="D28" s="70">
        <v>0</v>
      </c>
      <c r="E28" s="71">
        <f t="shared" si="1"/>
        <v>13111</v>
      </c>
      <c r="F28" s="70">
        <v>3307</v>
      </c>
      <c r="G28" s="72">
        <v>9804</v>
      </c>
      <c r="H28" s="70">
        <v>49957</v>
      </c>
      <c r="I28" s="70">
        <v>6553</v>
      </c>
      <c r="J28" s="70">
        <v>2844</v>
      </c>
      <c r="K28" s="72">
        <v>0</v>
      </c>
      <c r="L28" s="71">
        <f t="shared" si="2"/>
        <v>0</v>
      </c>
      <c r="M28" s="70">
        <v>0</v>
      </c>
      <c r="N28" s="70">
        <v>0</v>
      </c>
      <c r="O28" s="72">
        <v>0</v>
      </c>
      <c r="P28" s="73">
        <v>0</v>
      </c>
      <c r="Q28" s="73">
        <v>0</v>
      </c>
      <c r="R28" s="73">
        <v>0</v>
      </c>
      <c r="S28" s="73">
        <f t="shared" si="3"/>
        <v>72465</v>
      </c>
      <c r="T28" s="73">
        <v>0</v>
      </c>
      <c r="U28" s="73">
        <f t="shared" si="4"/>
        <v>72465</v>
      </c>
      <c r="V28" s="73">
        <v>0</v>
      </c>
    </row>
    <row r="29" spans="2:22" x14ac:dyDescent="0.25">
      <c r="B29" s="46" t="s">
        <v>94</v>
      </c>
      <c r="C29" s="70">
        <f t="shared" si="0"/>
        <v>4178</v>
      </c>
      <c r="D29" s="70">
        <v>1605</v>
      </c>
      <c r="E29" s="71">
        <f t="shared" si="1"/>
        <v>274</v>
      </c>
      <c r="F29" s="70">
        <v>274</v>
      </c>
      <c r="G29" s="72">
        <v>0</v>
      </c>
      <c r="H29" s="70">
        <v>585</v>
      </c>
      <c r="I29" s="70">
        <v>281</v>
      </c>
      <c r="J29" s="70">
        <v>760</v>
      </c>
      <c r="K29" s="72">
        <v>673</v>
      </c>
      <c r="L29" s="71">
        <f t="shared" si="2"/>
        <v>2467</v>
      </c>
      <c r="M29" s="70">
        <v>1042</v>
      </c>
      <c r="N29" s="70">
        <v>445</v>
      </c>
      <c r="O29" s="72">
        <v>980</v>
      </c>
      <c r="P29" s="73">
        <v>0</v>
      </c>
      <c r="Q29" s="73">
        <v>0</v>
      </c>
      <c r="R29" s="73">
        <v>0</v>
      </c>
      <c r="S29" s="73">
        <f t="shared" si="3"/>
        <v>6645</v>
      </c>
      <c r="T29" s="73">
        <v>0</v>
      </c>
      <c r="U29" s="73">
        <f t="shared" si="4"/>
        <v>6645</v>
      </c>
      <c r="V29" s="73">
        <v>0</v>
      </c>
    </row>
    <row r="30" spans="2:22" x14ac:dyDescent="0.25">
      <c r="B30" s="46" t="s">
        <v>96</v>
      </c>
      <c r="C30" s="70">
        <f t="shared" si="0"/>
        <v>858</v>
      </c>
      <c r="D30" s="70">
        <v>0</v>
      </c>
      <c r="E30" s="71">
        <f t="shared" si="1"/>
        <v>476</v>
      </c>
      <c r="F30" s="70">
        <v>0</v>
      </c>
      <c r="G30" s="72">
        <v>476</v>
      </c>
      <c r="H30" s="70">
        <v>382</v>
      </c>
      <c r="I30" s="70">
        <v>0</v>
      </c>
      <c r="J30" s="70">
        <v>0</v>
      </c>
      <c r="K30" s="72">
        <v>0</v>
      </c>
      <c r="L30" s="71">
        <f t="shared" si="2"/>
        <v>48563</v>
      </c>
      <c r="M30" s="70">
        <v>3455</v>
      </c>
      <c r="N30" s="70">
        <v>691</v>
      </c>
      <c r="O30" s="72">
        <v>44417</v>
      </c>
      <c r="P30" s="73">
        <v>24381</v>
      </c>
      <c r="Q30" s="73">
        <v>0</v>
      </c>
      <c r="R30" s="73">
        <v>0</v>
      </c>
      <c r="S30" s="73">
        <f t="shared" si="3"/>
        <v>73802</v>
      </c>
      <c r="T30" s="73">
        <v>0</v>
      </c>
      <c r="U30" s="73">
        <f t="shared" si="4"/>
        <v>73802</v>
      </c>
      <c r="V30" s="73">
        <v>0</v>
      </c>
    </row>
    <row r="31" spans="2:22" x14ac:dyDescent="0.25">
      <c r="B31" s="46" t="s">
        <v>98</v>
      </c>
      <c r="C31" s="70">
        <f t="shared" si="0"/>
        <v>168044.49794</v>
      </c>
      <c r="D31" s="70">
        <v>148564.36278</v>
      </c>
      <c r="E31" s="71">
        <f t="shared" si="1"/>
        <v>19480.135160000002</v>
      </c>
      <c r="F31" s="70">
        <v>19480.135160000002</v>
      </c>
      <c r="G31" s="72">
        <v>0</v>
      </c>
      <c r="H31" s="70">
        <v>0</v>
      </c>
      <c r="I31" s="70">
        <v>0</v>
      </c>
      <c r="J31" s="70">
        <v>0</v>
      </c>
      <c r="K31" s="72">
        <v>0</v>
      </c>
      <c r="L31" s="71">
        <f t="shared" si="2"/>
        <v>0</v>
      </c>
      <c r="M31" s="70">
        <v>0</v>
      </c>
      <c r="N31" s="70">
        <v>0</v>
      </c>
      <c r="O31" s="72">
        <v>0</v>
      </c>
      <c r="P31" s="73">
        <v>0</v>
      </c>
      <c r="Q31" s="73">
        <v>0</v>
      </c>
      <c r="R31" s="73">
        <v>0</v>
      </c>
      <c r="S31" s="73">
        <f t="shared" si="3"/>
        <v>168044.49794</v>
      </c>
      <c r="T31" s="73">
        <v>0</v>
      </c>
      <c r="U31" s="73">
        <f t="shared" si="4"/>
        <v>168044.49794</v>
      </c>
      <c r="V31" s="73">
        <v>0</v>
      </c>
    </row>
    <row r="32" spans="2:22" ht="15.75" thickBot="1" x14ac:dyDescent="0.3">
      <c r="B32" s="2" t="s">
        <v>100</v>
      </c>
      <c r="C32" s="74">
        <f>SUM(D32,F32:K32)</f>
        <v>34629.05000000001</v>
      </c>
      <c r="D32" s="74">
        <v>31753.74</v>
      </c>
      <c r="E32" s="75">
        <f>SUM(F32:G32)</f>
        <v>178</v>
      </c>
      <c r="F32" s="74">
        <v>0</v>
      </c>
      <c r="G32" s="76">
        <v>178</v>
      </c>
      <c r="H32" s="74">
        <v>1170</v>
      </c>
      <c r="I32" s="74">
        <v>856.83</v>
      </c>
      <c r="J32" s="74">
        <v>0</v>
      </c>
      <c r="K32" s="76">
        <v>670.48</v>
      </c>
      <c r="L32" s="75">
        <f>SUM(M32:O32)</f>
        <v>0</v>
      </c>
      <c r="M32" s="74">
        <v>0</v>
      </c>
      <c r="N32" s="74">
        <v>0</v>
      </c>
      <c r="O32" s="76">
        <v>0</v>
      </c>
      <c r="P32" s="77">
        <v>0</v>
      </c>
      <c r="Q32" s="77">
        <v>0</v>
      </c>
      <c r="R32" s="77">
        <v>0</v>
      </c>
      <c r="S32" s="77">
        <f>SUM(D32,F32:G32,H32:K32,M32:O32,P32,Q32,R32)</f>
        <v>34629.05000000001</v>
      </c>
      <c r="T32" s="77">
        <v>0</v>
      </c>
      <c r="U32" s="77">
        <f>S32+T32</f>
        <v>34629.05000000001</v>
      </c>
      <c r="V32" s="77">
        <v>0</v>
      </c>
    </row>
    <row r="34" spans="2:22" ht="15.75" thickBot="1" x14ac:dyDescent="0.3"/>
    <row r="35" spans="2:22" s="6" customFormat="1" ht="75" x14ac:dyDescent="0.25">
      <c r="B35" s="40" t="s">
        <v>23</v>
      </c>
      <c r="C35" s="8" t="s">
        <v>0</v>
      </c>
      <c r="D35" s="8" t="s">
        <v>1</v>
      </c>
      <c r="E35" s="7" t="s">
        <v>36</v>
      </c>
      <c r="F35" s="8" t="s">
        <v>2</v>
      </c>
      <c r="G35" s="9" t="s">
        <v>3</v>
      </c>
      <c r="H35" s="8" t="s">
        <v>4</v>
      </c>
      <c r="I35" s="8" t="s">
        <v>5</v>
      </c>
      <c r="J35" s="8" t="s">
        <v>6</v>
      </c>
      <c r="K35" s="9" t="s">
        <v>7</v>
      </c>
      <c r="L35" s="7" t="s">
        <v>8</v>
      </c>
      <c r="M35" s="8" t="s">
        <v>9</v>
      </c>
      <c r="N35" s="8" t="s">
        <v>10</v>
      </c>
      <c r="O35" s="9" t="s">
        <v>11</v>
      </c>
      <c r="P35" s="10" t="s">
        <v>12</v>
      </c>
      <c r="Q35" s="10" t="s">
        <v>13</v>
      </c>
      <c r="R35" s="10" t="s">
        <v>14</v>
      </c>
      <c r="S35" s="10" t="s">
        <v>15</v>
      </c>
      <c r="T35" s="10" t="s">
        <v>16</v>
      </c>
      <c r="U35" s="10" t="s">
        <v>17</v>
      </c>
      <c r="V35" s="10" t="s">
        <v>18</v>
      </c>
    </row>
    <row r="36" spans="2:22" x14ac:dyDescent="0.25">
      <c r="B36" s="45" t="s">
        <v>50</v>
      </c>
      <c r="C36" s="70">
        <f>SUM(D36,F36:K36)</f>
        <v>21005.55602</v>
      </c>
      <c r="D36" s="70">
        <v>13159.94946</v>
      </c>
      <c r="E36" s="71">
        <f>SUM(F36:G36)</f>
        <v>2901.1198800000002</v>
      </c>
      <c r="F36" s="70">
        <v>2346.7630800000002</v>
      </c>
      <c r="G36" s="72">
        <v>554.35680000000002</v>
      </c>
      <c r="H36" s="70">
        <v>3043.0674800000002</v>
      </c>
      <c r="I36" s="70">
        <v>1782.2411500000001</v>
      </c>
      <c r="J36" s="70">
        <v>0</v>
      </c>
      <c r="K36" s="72">
        <v>119.17805</v>
      </c>
      <c r="L36" s="71">
        <f>SUM(M36:O36)</f>
        <v>7577.7714400000004</v>
      </c>
      <c r="M36" s="70">
        <v>2695.1928699999999</v>
      </c>
      <c r="N36" s="70">
        <v>1975.1227200000001</v>
      </c>
      <c r="O36" s="72">
        <v>2907.4558499999998</v>
      </c>
      <c r="P36" s="73">
        <v>0</v>
      </c>
      <c r="Q36" s="73">
        <v>1981.40831</v>
      </c>
      <c r="R36" s="73">
        <v>0</v>
      </c>
      <c r="S36" s="73">
        <f>SUM(D36,F36:G36,H36:K36,M36:O36,P36,Q36,R36)</f>
        <v>30564.735769999996</v>
      </c>
      <c r="T36" s="73">
        <v>0</v>
      </c>
      <c r="U36" s="73">
        <f>S36+T36</f>
        <v>30564.735769999996</v>
      </c>
      <c r="V36" s="73">
        <v>0</v>
      </c>
    </row>
    <row r="37" spans="2:22" x14ac:dyDescent="0.25">
      <c r="B37" s="46" t="s">
        <v>52</v>
      </c>
      <c r="C37" s="70">
        <f t="shared" ref="C37:C60" si="5">SUM(D37,F37:K37)</f>
        <v>12773.1734</v>
      </c>
      <c r="D37" s="70">
        <v>926.27265</v>
      </c>
      <c r="E37" s="71">
        <f t="shared" ref="E37:E60" si="6">SUM(F37:G37)</f>
        <v>8644.9491500000004</v>
      </c>
      <c r="F37" s="70">
        <v>1825.22488</v>
      </c>
      <c r="G37" s="72">
        <v>6819.7242699999997</v>
      </c>
      <c r="H37" s="70">
        <v>1662.9573</v>
      </c>
      <c r="I37" s="70">
        <v>1538.9943000000001</v>
      </c>
      <c r="J37" s="70">
        <v>0</v>
      </c>
      <c r="K37" s="72">
        <v>0</v>
      </c>
      <c r="L37" s="71">
        <f t="shared" ref="L37:L60" si="7">SUM(M37:O37)</f>
        <v>168784.86798594802</v>
      </c>
      <c r="M37" s="70">
        <v>12488.274665948</v>
      </c>
      <c r="N37" s="70">
        <v>147428.85213000001</v>
      </c>
      <c r="O37" s="72">
        <v>8867.7411900000006</v>
      </c>
      <c r="P37" s="73">
        <v>1297.7158895319999</v>
      </c>
      <c r="Q37" s="73">
        <v>0</v>
      </c>
      <c r="R37" s="73">
        <v>0</v>
      </c>
      <c r="S37" s="73">
        <f t="shared" ref="S37:S60" si="8">SUM(D37,F37:G37,H37:K37,M37:O37,P37,Q37,R37)</f>
        <v>182855.75727548002</v>
      </c>
      <c r="T37" s="73">
        <v>0</v>
      </c>
      <c r="U37" s="73">
        <f t="shared" ref="U37:U60" si="9">S37+T37</f>
        <v>182855.75727548002</v>
      </c>
      <c r="V37" s="73">
        <v>0</v>
      </c>
    </row>
    <row r="38" spans="2:22" x14ac:dyDescent="0.25">
      <c r="B38" s="46" t="s">
        <v>54</v>
      </c>
      <c r="C38" s="70">
        <f t="shared" si="5"/>
        <v>0</v>
      </c>
      <c r="D38" s="70">
        <v>0</v>
      </c>
      <c r="E38" s="71">
        <f t="shared" si="6"/>
        <v>0</v>
      </c>
      <c r="F38" s="70">
        <v>0</v>
      </c>
      <c r="G38" s="72">
        <v>0</v>
      </c>
      <c r="H38" s="70">
        <v>0</v>
      </c>
      <c r="I38" s="70">
        <v>0</v>
      </c>
      <c r="J38" s="70">
        <v>0</v>
      </c>
      <c r="K38" s="72">
        <v>0</v>
      </c>
      <c r="L38" s="71">
        <f t="shared" si="7"/>
        <v>0</v>
      </c>
      <c r="M38" s="70">
        <v>0</v>
      </c>
      <c r="N38" s="70">
        <v>0</v>
      </c>
      <c r="O38" s="72">
        <v>0</v>
      </c>
      <c r="P38" s="73">
        <v>0</v>
      </c>
      <c r="Q38" s="73">
        <v>0</v>
      </c>
      <c r="R38" s="73">
        <v>0</v>
      </c>
      <c r="S38" s="73">
        <f t="shared" si="8"/>
        <v>0</v>
      </c>
      <c r="T38" s="73">
        <v>0</v>
      </c>
      <c r="U38" s="73">
        <f t="shared" si="9"/>
        <v>0</v>
      </c>
      <c r="V38" s="73">
        <v>0</v>
      </c>
    </row>
    <row r="39" spans="2:22" x14ac:dyDescent="0.25">
      <c r="B39" s="46" t="s">
        <v>56</v>
      </c>
      <c r="C39" s="70">
        <f t="shared" si="5"/>
        <v>430.82319999999999</v>
      </c>
      <c r="D39" s="70">
        <v>0</v>
      </c>
      <c r="E39" s="71">
        <f t="shared" si="6"/>
        <v>0</v>
      </c>
      <c r="F39" s="70">
        <v>0</v>
      </c>
      <c r="G39" s="72">
        <v>0</v>
      </c>
      <c r="H39" s="70">
        <v>0</v>
      </c>
      <c r="I39" s="70">
        <v>430.82319999999999</v>
      </c>
      <c r="J39" s="70">
        <v>0</v>
      </c>
      <c r="K39" s="72">
        <v>0</v>
      </c>
      <c r="L39" s="71">
        <f t="shared" si="7"/>
        <v>16142.575989999999</v>
      </c>
      <c r="M39" s="70">
        <v>3284.1761900000001</v>
      </c>
      <c r="N39" s="70">
        <v>9656.8057499999995</v>
      </c>
      <c r="O39" s="72">
        <v>3201.5940500000002</v>
      </c>
      <c r="P39" s="73">
        <v>0</v>
      </c>
      <c r="Q39" s="73">
        <v>0</v>
      </c>
      <c r="R39" s="73">
        <v>0</v>
      </c>
      <c r="S39" s="73">
        <f t="shared" si="8"/>
        <v>16573.39919</v>
      </c>
      <c r="T39" s="73">
        <v>0</v>
      </c>
      <c r="U39" s="73">
        <f t="shared" si="9"/>
        <v>16573.39919</v>
      </c>
      <c r="V39" s="73">
        <v>0</v>
      </c>
    </row>
    <row r="40" spans="2:22" x14ac:dyDescent="0.25">
      <c r="B40" s="46" t="s">
        <v>58</v>
      </c>
      <c r="C40" s="70">
        <f t="shared" si="5"/>
        <v>3427.0272699999996</v>
      </c>
      <c r="D40" s="70">
        <v>654.94100000000003</v>
      </c>
      <c r="E40" s="71">
        <f t="shared" si="6"/>
        <v>0</v>
      </c>
      <c r="F40" s="70">
        <v>0</v>
      </c>
      <c r="G40" s="72">
        <v>0</v>
      </c>
      <c r="H40" s="70">
        <v>0</v>
      </c>
      <c r="I40" s="70">
        <v>2772.0862699999998</v>
      </c>
      <c r="J40" s="70">
        <v>0</v>
      </c>
      <c r="K40" s="72">
        <v>0</v>
      </c>
      <c r="L40" s="71">
        <f t="shared" si="7"/>
        <v>319</v>
      </c>
      <c r="M40" s="70">
        <v>0</v>
      </c>
      <c r="N40" s="70">
        <v>319</v>
      </c>
      <c r="O40" s="72">
        <v>0</v>
      </c>
      <c r="P40" s="73">
        <v>0</v>
      </c>
      <c r="Q40" s="73">
        <v>0</v>
      </c>
      <c r="R40" s="73">
        <v>0</v>
      </c>
      <c r="S40" s="73">
        <f t="shared" si="8"/>
        <v>3746.0272699999996</v>
      </c>
      <c r="T40" s="73">
        <v>1600</v>
      </c>
      <c r="U40" s="73">
        <f t="shared" si="9"/>
        <v>5346.0272699999996</v>
      </c>
      <c r="V40" s="73">
        <v>0</v>
      </c>
    </row>
    <row r="41" spans="2:22" x14ac:dyDescent="0.25">
      <c r="B41" s="46" t="s">
        <v>60</v>
      </c>
      <c r="C41" s="70">
        <f t="shared" si="5"/>
        <v>0</v>
      </c>
      <c r="D41" s="70">
        <v>0</v>
      </c>
      <c r="E41" s="71">
        <f t="shared" si="6"/>
        <v>0</v>
      </c>
      <c r="F41" s="70">
        <v>0</v>
      </c>
      <c r="G41" s="72">
        <v>0</v>
      </c>
      <c r="H41" s="70">
        <v>0</v>
      </c>
      <c r="I41" s="70">
        <v>0</v>
      </c>
      <c r="J41" s="70">
        <v>0</v>
      </c>
      <c r="K41" s="72">
        <v>0</v>
      </c>
      <c r="L41" s="71">
        <f t="shared" si="7"/>
        <v>12119.8026130086</v>
      </c>
      <c r="M41" s="70">
        <v>0</v>
      </c>
      <c r="N41" s="70">
        <v>0</v>
      </c>
      <c r="O41" s="72">
        <v>12119.8026130086</v>
      </c>
      <c r="P41" s="73">
        <v>0</v>
      </c>
      <c r="Q41" s="73">
        <v>0</v>
      </c>
      <c r="R41" s="73">
        <v>0</v>
      </c>
      <c r="S41" s="73">
        <f t="shared" si="8"/>
        <v>12119.8026130086</v>
      </c>
      <c r="T41" s="73">
        <v>0</v>
      </c>
      <c r="U41" s="73">
        <f t="shared" si="9"/>
        <v>12119.8026130086</v>
      </c>
      <c r="V41" s="73">
        <v>0</v>
      </c>
    </row>
    <row r="42" spans="2:22" x14ac:dyDescent="0.25">
      <c r="B42" s="46" t="s">
        <v>62</v>
      </c>
      <c r="C42" s="70">
        <f t="shared" si="5"/>
        <v>1681.02</v>
      </c>
      <c r="D42" s="70">
        <v>0</v>
      </c>
      <c r="E42" s="71">
        <f t="shared" si="6"/>
        <v>0</v>
      </c>
      <c r="F42" s="70">
        <v>0</v>
      </c>
      <c r="G42" s="72">
        <v>0</v>
      </c>
      <c r="H42" s="70">
        <v>0</v>
      </c>
      <c r="I42" s="70">
        <v>1430.89</v>
      </c>
      <c r="J42" s="70">
        <v>250.13</v>
      </c>
      <c r="K42" s="72">
        <v>0</v>
      </c>
      <c r="L42" s="71">
        <f t="shared" si="7"/>
        <v>119874.45</v>
      </c>
      <c r="M42" s="70">
        <v>1688.75</v>
      </c>
      <c r="N42" s="70">
        <v>106378.42</v>
      </c>
      <c r="O42" s="72">
        <v>11807.28</v>
      </c>
      <c r="P42" s="73">
        <v>0</v>
      </c>
      <c r="Q42" s="73">
        <v>0</v>
      </c>
      <c r="R42" s="73">
        <v>0</v>
      </c>
      <c r="S42" s="73">
        <f t="shared" si="8"/>
        <v>121555.47</v>
      </c>
      <c r="T42" s="73">
        <v>0</v>
      </c>
      <c r="U42" s="73">
        <f t="shared" si="9"/>
        <v>121555.47</v>
      </c>
      <c r="V42" s="73">
        <v>0</v>
      </c>
    </row>
    <row r="43" spans="2:22" x14ac:dyDescent="0.25">
      <c r="B43" s="46" t="s">
        <v>64</v>
      </c>
      <c r="C43" s="70">
        <f t="shared" si="5"/>
        <v>3224.67</v>
      </c>
      <c r="D43" s="70">
        <v>0</v>
      </c>
      <c r="E43" s="71">
        <f t="shared" si="6"/>
        <v>0</v>
      </c>
      <c r="F43" s="70">
        <v>0</v>
      </c>
      <c r="G43" s="72">
        <v>0</v>
      </c>
      <c r="H43" s="70">
        <v>0</v>
      </c>
      <c r="I43" s="70">
        <v>3224.67</v>
      </c>
      <c r="J43" s="70">
        <v>0</v>
      </c>
      <c r="K43" s="72">
        <v>0</v>
      </c>
      <c r="L43" s="71">
        <f t="shared" si="7"/>
        <v>4901.0599999999995</v>
      </c>
      <c r="M43" s="70">
        <v>0</v>
      </c>
      <c r="N43" s="70">
        <v>2661.68</v>
      </c>
      <c r="O43" s="72">
        <v>2239.38</v>
      </c>
      <c r="P43" s="73">
        <v>0</v>
      </c>
      <c r="Q43" s="73">
        <v>0</v>
      </c>
      <c r="R43" s="73">
        <v>0</v>
      </c>
      <c r="S43" s="73">
        <f t="shared" si="8"/>
        <v>8125.7300000000005</v>
      </c>
      <c r="T43" s="73">
        <v>0</v>
      </c>
      <c r="U43" s="73">
        <f t="shared" si="9"/>
        <v>8125.7300000000005</v>
      </c>
      <c r="V43" s="73">
        <v>0</v>
      </c>
    </row>
    <row r="44" spans="2:22" x14ac:dyDescent="0.25">
      <c r="B44" s="46" t="s">
        <v>66</v>
      </c>
      <c r="C44" s="70">
        <f t="shared" si="5"/>
        <v>20967.61232</v>
      </c>
      <c r="D44" s="70">
        <v>9390.3563599999998</v>
      </c>
      <c r="E44" s="71">
        <f t="shared" si="6"/>
        <v>2512.7371199999998</v>
      </c>
      <c r="F44" s="70">
        <v>2233.7371199999998</v>
      </c>
      <c r="G44" s="72">
        <v>279</v>
      </c>
      <c r="H44" s="70">
        <v>7423.6342400000003</v>
      </c>
      <c r="I44" s="70">
        <v>1583.16102</v>
      </c>
      <c r="J44" s="70">
        <v>0</v>
      </c>
      <c r="K44" s="72">
        <v>57.723579999999998</v>
      </c>
      <c r="L44" s="71">
        <f t="shared" si="7"/>
        <v>118722.40298</v>
      </c>
      <c r="M44" s="70">
        <v>5344.8459400000002</v>
      </c>
      <c r="N44" s="70">
        <v>101994.93846</v>
      </c>
      <c r="O44" s="72">
        <v>11382.61858</v>
      </c>
      <c r="P44" s="73">
        <v>583.70894999999996</v>
      </c>
      <c r="Q44" s="73">
        <v>2267.3518800000002</v>
      </c>
      <c r="R44" s="73">
        <v>0</v>
      </c>
      <c r="S44" s="73">
        <f t="shared" si="8"/>
        <v>142541.07613</v>
      </c>
      <c r="T44" s="73">
        <v>0</v>
      </c>
      <c r="U44" s="73">
        <f t="shared" si="9"/>
        <v>142541.07613</v>
      </c>
      <c r="V44" s="73">
        <v>0</v>
      </c>
    </row>
    <row r="45" spans="2:22" x14ac:dyDescent="0.25">
      <c r="B45" s="46" t="s">
        <v>68</v>
      </c>
      <c r="C45" s="70">
        <f t="shared" si="5"/>
        <v>17467.88</v>
      </c>
      <c r="D45" s="70">
        <v>5314.94</v>
      </c>
      <c r="E45" s="71">
        <f t="shared" si="6"/>
        <v>511.25</v>
      </c>
      <c r="F45" s="70">
        <v>206.21</v>
      </c>
      <c r="G45" s="72">
        <v>305.04000000000002</v>
      </c>
      <c r="H45" s="70">
        <v>6752.3</v>
      </c>
      <c r="I45" s="70">
        <v>1432.12</v>
      </c>
      <c r="J45" s="70">
        <v>3207.78</v>
      </c>
      <c r="K45" s="72">
        <v>249.49</v>
      </c>
      <c r="L45" s="71">
        <f t="shared" si="7"/>
        <v>2901.3700000000003</v>
      </c>
      <c r="M45" s="70">
        <v>1371.18</v>
      </c>
      <c r="N45" s="70">
        <v>1425.89</v>
      </c>
      <c r="O45" s="72">
        <v>104.3</v>
      </c>
      <c r="P45" s="73">
        <v>0</v>
      </c>
      <c r="Q45" s="73">
        <v>0</v>
      </c>
      <c r="R45" s="73">
        <v>0</v>
      </c>
      <c r="S45" s="73">
        <f t="shared" si="8"/>
        <v>20369.25</v>
      </c>
      <c r="T45" s="73">
        <v>0</v>
      </c>
      <c r="U45" s="73">
        <f t="shared" si="9"/>
        <v>20369.25</v>
      </c>
      <c r="V45" s="73">
        <v>0</v>
      </c>
    </row>
    <row r="46" spans="2:22" x14ac:dyDescent="0.25">
      <c r="B46" s="46" t="s">
        <v>70</v>
      </c>
      <c r="C46" s="70">
        <f t="shared" si="5"/>
        <v>5085</v>
      </c>
      <c r="D46" s="70">
        <v>0</v>
      </c>
      <c r="E46" s="71">
        <f t="shared" si="6"/>
        <v>0</v>
      </c>
      <c r="F46" s="70">
        <v>0</v>
      </c>
      <c r="G46" s="72">
        <v>0</v>
      </c>
      <c r="H46" s="70">
        <v>5085</v>
      </c>
      <c r="I46" s="70">
        <v>0</v>
      </c>
      <c r="J46" s="70">
        <v>0</v>
      </c>
      <c r="K46" s="72">
        <v>0</v>
      </c>
      <c r="L46" s="71">
        <f t="shared" si="7"/>
        <v>13915</v>
      </c>
      <c r="M46" s="70">
        <v>785</v>
      </c>
      <c r="N46" s="70">
        <v>0</v>
      </c>
      <c r="O46" s="72">
        <v>13130</v>
      </c>
      <c r="P46" s="73">
        <v>0</v>
      </c>
      <c r="Q46" s="73">
        <v>0</v>
      </c>
      <c r="R46" s="73">
        <v>0</v>
      </c>
      <c r="S46" s="73">
        <f t="shared" si="8"/>
        <v>19000</v>
      </c>
      <c r="T46" s="73">
        <v>0</v>
      </c>
      <c r="U46" s="73">
        <f t="shared" si="9"/>
        <v>19000</v>
      </c>
      <c r="V46" s="73">
        <v>0</v>
      </c>
    </row>
    <row r="47" spans="2:22" x14ac:dyDescent="0.25">
      <c r="B47" s="46" t="s">
        <v>72</v>
      </c>
      <c r="C47" s="70">
        <f t="shared" si="5"/>
        <v>0</v>
      </c>
      <c r="D47" s="70">
        <v>0</v>
      </c>
      <c r="E47" s="71">
        <f t="shared" si="6"/>
        <v>0</v>
      </c>
      <c r="F47" s="70">
        <v>0</v>
      </c>
      <c r="G47" s="72">
        <v>0</v>
      </c>
      <c r="H47" s="70">
        <v>0</v>
      </c>
      <c r="I47" s="70">
        <v>0</v>
      </c>
      <c r="J47" s="70">
        <v>0</v>
      </c>
      <c r="K47" s="72">
        <v>0</v>
      </c>
      <c r="L47" s="71">
        <f t="shared" si="7"/>
        <v>0</v>
      </c>
      <c r="M47" s="70">
        <v>0</v>
      </c>
      <c r="N47" s="70">
        <v>0</v>
      </c>
      <c r="O47" s="72">
        <v>0</v>
      </c>
      <c r="P47" s="73">
        <v>0</v>
      </c>
      <c r="Q47" s="73">
        <v>0</v>
      </c>
      <c r="R47" s="73">
        <v>0</v>
      </c>
      <c r="S47" s="73">
        <f t="shared" si="8"/>
        <v>0</v>
      </c>
      <c r="T47" s="73">
        <v>0</v>
      </c>
      <c r="U47" s="73">
        <f t="shared" si="9"/>
        <v>0</v>
      </c>
      <c r="V47" s="73">
        <v>0</v>
      </c>
    </row>
    <row r="48" spans="2:22" x14ac:dyDescent="0.25">
      <c r="B48" s="46" t="s">
        <v>74</v>
      </c>
      <c r="C48" s="70">
        <f t="shared" si="5"/>
        <v>32234.931830000001</v>
      </c>
      <c r="D48" s="70">
        <v>27741.122149999999</v>
      </c>
      <c r="E48" s="71">
        <f t="shared" si="6"/>
        <v>4493.8096800000003</v>
      </c>
      <c r="F48" s="70">
        <v>3787.1946800000001</v>
      </c>
      <c r="G48" s="72">
        <v>706.61500000000001</v>
      </c>
      <c r="H48" s="70">
        <v>0</v>
      </c>
      <c r="I48" s="70">
        <v>0</v>
      </c>
      <c r="J48" s="70">
        <v>0</v>
      </c>
      <c r="K48" s="72">
        <v>0</v>
      </c>
      <c r="L48" s="71">
        <f t="shared" si="7"/>
        <v>0</v>
      </c>
      <c r="M48" s="70">
        <v>0</v>
      </c>
      <c r="N48" s="70">
        <v>0</v>
      </c>
      <c r="O48" s="72">
        <v>0</v>
      </c>
      <c r="P48" s="73">
        <v>0</v>
      </c>
      <c r="Q48" s="73">
        <v>0</v>
      </c>
      <c r="R48" s="73">
        <v>0</v>
      </c>
      <c r="S48" s="73">
        <f t="shared" si="8"/>
        <v>32234.931830000001</v>
      </c>
      <c r="T48" s="73">
        <v>0</v>
      </c>
      <c r="U48" s="73">
        <f t="shared" si="9"/>
        <v>32234.931830000001</v>
      </c>
      <c r="V48" s="73">
        <v>0</v>
      </c>
    </row>
    <row r="49" spans="2:22" x14ac:dyDescent="0.25">
      <c r="B49" s="46" t="s">
        <v>76</v>
      </c>
      <c r="C49" s="70">
        <f t="shared" si="5"/>
        <v>0</v>
      </c>
      <c r="D49" s="70">
        <v>0</v>
      </c>
      <c r="E49" s="71">
        <f t="shared" si="6"/>
        <v>0</v>
      </c>
      <c r="F49" s="70">
        <v>0</v>
      </c>
      <c r="G49" s="72">
        <v>0</v>
      </c>
      <c r="H49" s="70">
        <v>0</v>
      </c>
      <c r="I49" s="70">
        <v>0</v>
      </c>
      <c r="J49" s="70">
        <v>0</v>
      </c>
      <c r="K49" s="72">
        <v>0</v>
      </c>
      <c r="L49" s="71">
        <f t="shared" si="7"/>
        <v>0</v>
      </c>
      <c r="M49" s="70">
        <v>0</v>
      </c>
      <c r="N49" s="70">
        <v>0</v>
      </c>
      <c r="O49" s="72">
        <v>0</v>
      </c>
      <c r="P49" s="73">
        <v>0</v>
      </c>
      <c r="Q49" s="73">
        <v>0</v>
      </c>
      <c r="R49" s="73">
        <v>0</v>
      </c>
      <c r="S49" s="73">
        <f t="shared" si="8"/>
        <v>0</v>
      </c>
      <c r="T49" s="73">
        <v>0</v>
      </c>
      <c r="U49" s="73">
        <f t="shared" si="9"/>
        <v>0</v>
      </c>
      <c r="V49" s="73">
        <v>0</v>
      </c>
    </row>
    <row r="50" spans="2:22" x14ac:dyDescent="0.25">
      <c r="B50" s="46" t="s">
        <v>78</v>
      </c>
      <c r="C50" s="70">
        <f t="shared" si="5"/>
        <v>15687.050182799998</v>
      </c>
      <c r="D50" s="70">
        <v>4954.0429600000098</v>
      </c>
      <c r="E50" s="71">
        <f t="shared" si="6"/>
        <v>801.8</v>
      </c>
      <c r="F50" s="70">
        <v>0</v>
      </c>
      <c r="G50" s="72">
        <v>801.8</v>
      </c>
      <c r="H50" s="70">
        <v>5091.1403402400001</v>
      </c>
      <c r="I50" s="70">
        <v>3661.4894025599901</v>
      </c>
      <c r="J50" s="70">
        <v>509.21999999999798</v>
      </c>
      <c r="K50" s="72">
        <v>669.35748000000001</v>
      </c>
      <c r="L50" s="71">
        <f t="shared" si="7"/>
        <v>26448.989535000001</v>
      </c>
      <c r="M50" s="70">
        <v>1224.54791</v>
      </c>
      <c r="N50" s="70">
        <v>203.22189</v>
      </c>
      <c r="O50" s="72">
        <v>25021.219734999999</v>
      </c>
      <c r="P50" s="73">
        <v>4206.1114399999997</v>
      </c>
      <c r="Q50" s="73">
        <v>109.99999</v>
      </c>
      <c r="R50" s="73">
        <v>7119.2062799999903</v>
      </c>
      <c r="S50" s="73">
        <f t="shared" si="8"/>
        <v>53571.357427799987</v>
      </c>
      <c r="T50" s="73">
        <v>0</v>
      </c>
      <c r="U50" s="73">
        <f t="shared" si="9"/>
        <v>53571.357427799987</v>
      </c>
      <c r="V50" s="73">
        <v>0</v>
      </c>
    </row>
    <row r="51" spans="2:22" x14ac:dyDescent="0.25">
      <c r="B51" s="46" t="s">
        <v>80</v>
      </c>
      <c r="C51" s="70">
        <f t="shared" si="5"/>
        <v>8955.9001300000018</v>
      </c>
      <c r="D51" s="70">
        <v>3506.1035000000002</v>
      </c>
      <c r="E51" s="71">
        <f t="shared" si="6"/>
        <v>668.75300000000004</v>
      </c>
      <c r="F51" s="70">
        <v>579.08600000000001</v>
      </c>
      <c r="G51" s="72">
        <v>89.667000000000002</v>
      </c>
      <c r="H51" s="70">
        <v>3236.8163300000001</v>
      </c>
      <c r="I51" s="70">
        <v>1192.52316</v>
      </c>
      <c r="J51" s="70">
        <v>0</v>
      </c>
      <c r="K51" s="72">
        <v>351.70414</v>
      </c>
      <c r="L51" s="71">
        <f t="shared" si="7"/>
        <v>19268.556239999998</v>
      </c>
      <c r="M51" s="70">
        <v>443.95319999999998</v>
      </c>
      <c r="N51" s="70">
        <v>14316.353349999999</v>
      </c>
      <c r="O51" s="72">
        <v>4508.2496899999996</v>
      </c>
      <c r="P51" s="73">
        <v>0</v>
      </c>
      <c r="Q51" s="73">
        <v>0</v>
      </c>
      <c r="R51" s="73">
        <v>0</v>
      </c>
      <c r="S51" s="73">
        <f t="shared" si="8"/>
        <v>28224.456370000004</v>
      </c>
      <c r="T51" s="73">
        <v>0</v>
      </c>
      <c r="U51" s="73">
        <f t="shared" si="9"/>
        <v>28224.456370000004</v>
      </c>
      <c r="V51" s="73">
        <v>0</v>
      </c>
    </row>
    <row r="52" spans="2:22" x14ac:dyDescent="0.25">
      <c r="B52" s="46" t="s">
        <v>82</v>
      </c>
      <c r="C52" s="70">
        <f t="shared" si="5"/>
        <v>816</v>
      </c>
      <c r="D52" s="70">
        <v>75</v>
      </c>
      <c r="E52" s="71">
        <f t="shared" si="6"/>
        <v>0</v>
      </c>
      <c r="F52" s="70">
        <v>0</v>
      </c>
      <c r="G52" s="72">
        <v>0</v>
      </c>
      <c r="H52" s="70">
        <v>0</v>
      </c>
      <c r="I52" s="70">
        <v>741</v>
      </c>
      <c r="J52" s="70">
        <v>0</v>
      </c>
      <c r="K52" s="72">
        <v>0</v>
      </c>
      <c r="L52" s="71">
        <f t="shared" si="7"/>
        <v>2836</v>
      </c>
      <c r="M52" s="70">
        <v>0</v>
      </c>
      <c r="N52" s="70">
        <v>1884</v>
      </c>
      <c r="O52" s="72">
        <v>952</v>
      </c>
      <c r="P52" s="73">
        <v>0</v>
      </c>
      <c r="Q52" s="73">
        <v>0</v>
      </c>
      <c r="R52" s="73">
        <v>0</v>
      </c>
      <c r="S52" s="73">
        <f t="shared" si="8"/>
        <v>3652</v>
      </c>
      <c r="T52" s="73">
        <v>0</v>
      </c>
      <c r="U52" s="73">
        <f t="shared" si="9"/>
        <v>3652</v>
      </c>
      <c r="V52" s="73">
        <v>0</v>
      </c>
    </row>
    <row r="53" spans="2:22" x14ac:dyDescent="0.25">
      <c r="B53" s="46" t="s">
        <v>84</v>
      </c>
      <c r="C53" s="70">
        <f t="shared" si="5"/>
        <v>21791.814119999999</v>
      </c>
      <c r="D53" s="70">
        <v>8523.7690000000002</v>
      </c>
      <c r="E53" s="71">
        <f t="shared" si="6"/>
        <v>431.26391999999998</v>
      </c>
      <c r="F53" s="70">
        <v>431.26391999999998</v>
      </c>
      <c r="G53" s="72">
        <v>0</v>
      </c>
      <c r="H53" s="70">
        <v>10771.962390000001</v>
      </c>
      <c r="I53" s="70">
        <v>2064.8188100000002</v>
      </c>
      <c r="J53" s="70">
        <v>0</v>
      </c>
      <c r="K53" s="72">
        <v>0</v>
      </c>
      <c r="L53" s="71">
        <f t="shared" si="7"/>
        <v>37196.213539999997</v>
      </c>
      <c r="M53" s="70">
        <v>8264.2038699999994</v>
      </c>
      <c r="N53" s="70">
        <v>12597.61645</v>
      </c>
      <c r="O53" s="72">
        <v>16334.39322</v>
      </c>
      <c r="P53" s="73">
        <v>6783.9079099999999</v>
      </c>
      <c r="Q53" s="73">
        <v>147.654</v>
      </c>
      <c r="R53" s="73">
        <v>0</v>
      </c>
      <c r="S53" s="73">
        <f t="shared" si="8"/>
        <v>65919.589569999996</v>
      </c>
      <c r="T53" s="73">
        <v>577.54774999999995</v>
      </c>
      <c r="U53" s="73">
        <f t="shared" si="9"/>
        <v>66497.137319999994</v>
      </c>
      <c r="V53" s="73">
        <v>0</v>
      </c>
    </row>
    <row r="54" spans="2:22" x14ac:dyDescent="0.25">
      <c r="B54" s="46" t="s">
        <v>86</v>
      </c>
      <c r="C54" s="70">
        <f t="shared" si="5"/>
        <v>84733.766950545876</v>
      </c>
      <c r="D54" s="70">
        <v>49795.631368939401</v>
      </c>
      <c r="E54" s="71">
        <f t="shared" si="6"/>
        <v>14315.425068192799</v>
      </c>
      <c r="F54" s="70">
        <v>2671.6318000000001</v>
      </c>
      <c r="G54" s="72">
        <v>11643.7932681928</v>
      </c>
      <c r="H54" s="70">
        <v>16383.111365515801</v>
      </c>
      <c r="I54" s="70">
        <v>4140.3491478978704</v>
      </c>
      <c r="J54" s="70">
        <v>0</v>
      </c>
      <c r="K54" s="72">
        <v>99.25</v>
      </c>
      <c r="L54" s="71">
        <f t="shared" si="7"/>
        <v>106497.6406997756</v>
      </c>
      <c r="M54" s="70">
        <v>7864.2402733506997</v>
      </c>
      <c r="N54" s="70">
        <v>49110.020130983597</v>
      </c>
      <c r="O54" s="72">
        <v>49523.380295441297</v>
      </c>
      <c r="P54" s="73">
        <v>249.28212777917901</v>
      </c>
      <c r="Q54" s="73">
        <v>1285.13744</v>
      </c>
      <c r="R54" s="73">
        <v>0</v>
      </c>
      <c r="S54" s="73">
        <f t="shared" si="8"/>
        <v>192765.82721810066</v>
      </c>
      <c r="T54" s="73">
        <v>0</v>
      </c>
      <c r="U54" s="73">
        <f t="shared" si="9"/>
        <v>192765.82721810066</v>
      </c>
      <c r="V54" s="73">
        <v>0</v>
      </c>
    </row>
    <row r="55" spans="2:22" x14ac:dyDescent="0.25">
      <c r="B55" s="46" t="s">
        <v>88</v>
      </c>
      <c r="C55" s="70">
        <f t="shared" si="5"/>
        <v>90847.943539999993</v>
      </c>
      <c r="D55" s="70">
        <v>88403.849270000006</v>
      </c>
      <c r="E55" s="71">
        <f t="shared" si="6"/>
        <v>679.73626999999999</v>
      </c>
      <c r="F55" s="70">
        <v>679.73626999999999</v>
      </c>
      <c r="G55" s="72">
        <v>0</v>
      </c>
      <c r="H55" s="70">
        <v>0</v>
      </c>
      <c r="I55" s="70">
        <v>0</v>
      </c>
      <c r="J55" s="70">
        <v>0</v>
      </c>
      <c r="K55" s="72">
        <v>1764.3579999999999</v>
      </c>
      <c r="L55" s="71">
        <f t="shared" si="7"/>
        <v>0</v>
      </c>
      <c r="M55" s="70">
        <v>0</v>
      </c>
      <c r="N55" s="70">
        <v>0</v>
      </c>
      <c r="O55" s="72">
        <v>0</v>
      </c>
      <c r="P55" s="73">
        <v>0</v>
      </c>
      <c r="Q55" s="73">
        <v>0</v>
      </c>
      <c r="R55" s="73">
        <v>0</v>
      </c>
      <c r="S55" s="73">
        <f t="shared" si="8"/>
        <v>90847.943539999993</v>
      </c>
      <c r="T55" s="73">
        <v>0</v>
      </c>
      <c r="U55" s="73">
        <f t="shared" si="9"/>
        <v>90847.943539999993</v>
      </c>
      <c r="V55" s="73">
        <v>0</v>
      </c>
    </row>
    <row r="56" spans="2:22" x14ac:dyDescent="0.25">
      <c r="B56" s="46" t="s">
        <v>90</v>
      </c>
      <c r="C56" s="70">
        <f t="shared" si="5"/>
        <v>101622.7479600002</v>
      </c>
      <c r="D56" s="70">
        <v>72750.125280000197</v>
      </c>
      <c r="E56" s="71">
        <f t="shared" si="6"/>
        <v>4200.2710500000003</v>
      </c>
      <c r="F56" s="70">
        <v>1934.13338</v>
      </c>
      <c r="G56" s="72">
        <v>2266.1376700000001</v>
      </c>
      <c r="H56" s="70">
        <v>18558.06754</v>
      </c>
      <c r="I56" s="70">
        <v>2951.7491500000001</v>
      </c>
      <c r="J56" s="70">
        <v>1783.52386</v>
      </c>
      <c r="K56" s="72">
        <v>1379.01108</v>
      </c>
      <c r="L56" s="71">
        <f t="shared" si="7"/>
        <v>147017.04578999989</v>
      </c>
      <c r="M56" s="70">
        <v>2001.4619399999999</v>
      </c>
      <c r="N56" s="70">
        <v>117200.40210000001</v>
      </c>
      <c r="O56" s="72">
        <v>27815.181749999902</v>
      </c>
      <c r="P56" s="73">
        <v>3219.5019600000001</v>
      </c>
      <c r="Q56" s="73">
        <v>2198.0844000000002</v>
      </c>
      <c r="R56" s="73">
        <v>0</v>
      </c>
      <c r="S56" s="73">
        <f t="shared" si="8"/>
        <v>254057.38011000009</v>
      </c>
      <c r="T56" s="73">
        <v>0</v>
      </c>
      <c r="U56" s="73">
        <f t="shared" si="9"/>
        <v>254057.38011000009</v>
      </c>
      <c r="V56" s="73">
        <v>0</v>
      </c>
    </row>
    <row r="57" spans="2:22" x14ac:dyDescent="0.25">
      <c r="B57" s="46" t="s">
        <v>92</v>
      </c>
      <c r="C57" s="70">
        <f t="shared" si="5"/>
        <v>4822</v>
      </c>
      <c r="D57" s="70">
        <v>0</v>
      </c>
      <c r="E57" s="71">
        <f t="shared" si="6"/>
        <v>561</v>
      </c>
      <c r="F57" s="70">
        <v>561</v>
      </c>
      <c r="G57" s="72">
        <v>0</v>
      </c>
      <c r="H57" s="70">
        <v>4026</v>
      </c>
      <c r="I57" s="70">
        <v>235</v>
      </c>
      <c r="J57" s="70">
        <v>0</v>
      </c>
      <c r="K57" s="72">
        <v>0</v>
      </c>
      <c r="L57" s="71">
        <f t="shared" si="7"/>
        <v>0</v>
      </c>
      <c r="M57" s="70">
        <v>0</v>
      </c>
      <c r="N57" s="70">
        <v>0</v>
      </c>
      <c r="O57" s="72">
        <v>0</v>
      </c>
      <c r="P57" s="73">
        <v>0</v>
      </c>
      <c r="Q57" s="73">
        <v>0</v>
      </c>
      <c r="R57" s="73">
        <v>0</v>
      </c>
      <c r="S57" s="73">
        <f t="shared" si="8"/>
        <v>4822</v>
      </c>
      <c r="T57" s="73">
        <v>0</v>
      </c>
      <c r="U57" s="73">
        <f t="shared" si="9"/>
        <v>4822</v>
      </c>
      <c r="V57" s="73">
        <v>0</v>
      </c>
    </row>
    <row r="58" spans="2:22" x14ac:dyDescent="0.25">
      <c r="B58" s="46" t="s">
        <v>94</v>
      </c>
      <c r="C58" s="70">
        <f t="shared" si="5"/>
        <v>965</v>
      </c>
      <c r="D58" s="70">
        <v>362</v>
      </c>
      <c r="E58" s="71">
        <f t="shared" si="6"/>
        <v>0</v>
      </c>
      <c r="F58" s="70">
        <v>0</v>
      </c>
      <c r="G58" s="72">
        <v>0</v>
      </c>
      <c r="H58" s="70">
        <v>0</v>
      </c>
      <c r="I58" s="70">
        <v>74</v>
      </c>
      <c r="J58" s="70">
        <v>529</v>
      </c>
      <c r="K58" s="72">
        <v>0</v>
      </c>
      <c r="L58" s="71">
        <f t="shared" si="7"/>
        <v>5388</v>
      </c>
      <c r="M58" s="70">
        <v>0</v>
      </c>
      <c r="N58" s="70">
        <v>3891</v>
      </c>
      <c r="O58" s="72">
        <v>1497</v>
      </c>
      <c r="P58" s="73">
        <v>0</v>
      </c>
      <c r="Q58" s="73">
        <v>0</v>
      </c>
      <c r="R58" s="73">
        <v>0</v>
      </c>
      <c r="S58" s="73">
        <f t="shared" si="8"/>
        <v>6353</v>
      </c>
      <c r="T58" s="73">
        <v>869</v>
      </c>
      <c r="U58" s="73">
        <f t="shared" si="9"/>
        <v>7222</v>
      </c>
      <c r="V58" s="73">
        <v>0</v>
      </c>
    </row>
    <row r="59" spans="2:22" x14ac:dyDescent="0.25">
      <c r="B59" s="46" t="s">
        <v>96</v>
      </c>
      <c r="C59" s="70">
        <f t="shared" si="5"/>
        <v>0</v>
      </c>
      <c r="D59" s="70">
        <v>0</v>
      </c>
      <c r="E59" s="71">
        <f t="shared" si="6"/>
        <v>0</v>
      </c>
      <c r="F59" s="70">
        <v>0</v>
      </c>
      <c r="G59" s="72">
        <v>0</v>
      </c>
      <c r="H59" s="70">
        <v>0</v>
      </c>
      <c r="I59" s="70">
        <v>0</v>
      </c>
      <c r="J59" s="70">
        <v>0</v>
      </c>
      <c r="K59" s="72">
        <v>0</v>
      </c>
      <c r="L59" s="71">
        <f t="shared" si="7"/>
        <v>0</v>
      </c>
      <c r="M59" s="70">
        <v>0</v>
      </c>
      <c r="N59" s="70">
        <v>0</v>
      </c>
      <c r="O59" s="72">
        <v>0</v>
      </c>
      <c r="P59" s="73">
        <v>0</v>
      </c>
      <c r="Q59" s="73">
        <v>0</v>
      </c>
      <c r="R59" s="73">
        <v>0</v>
      </c>
      <c r="S59" s="73">
        <f t="shared" si="8"/>
        <v>0</v>
      </c>
      <c r="T59" s="73">
        <v>0</v>
      </c>
      <c r="U59" s="73">
        <f t="shared" si="9"/>
        <v>0</v>
      </c>
      <c r="V59" s="73">
        <v>0</v>
      </c>
    </row>
    <row r="60" spans="2:22" x14ac:dyDescent="0.25">
      <c r="B60" s="46" t="s">
        <v>98</v>
      </c>
      <c r="C60" s="70">
        <f t="shared" si="5"/>
        <v>0</v>
      </c>
      <c r="D60" s="70">
        <v>0</v>
      </c>
      <c r="E60" s="71">
        <f t="shared" si="6"/>
        <v>0</v>
      </c>
      <c r="F60" s="70">
        <v>0</v>
      </c>
      <c r="G60" s="72">
        <v>0</v>
      </c>
      <c r="H60" s="70">
        <v>0</v>
      </c>
      <c r="I60" s="70">
        <v>0</v>
      </c>
      <c r="J60" s="70">
        <v>0</v>
      </c>
      <c r="K60" s="72">
        <v>0</v>
      </c>
      <c r="L60" s="71">
        <f t="shared" si="7"/>
        <v>0</v>
      </c>
      <c r="M60" s="70">
        <v>0</v>
      </c>
      <c r="N60" s="70">
        <v>0</v>
      </c>
      <c r="O60" s="72">
        <v>0</v>
      </c>
      <c r="P60" s="73">
        <v>0</v>
      </c>
      <c r="Q60" s="73">
        <v>0</v>
      </c>
      <c r="R60" s="73">
        <v>0</v>
      </c>
      <c r="S60" s="73">
        <f t="shared" si="8"/>
        <v>0</v>
      </c>
      <c r="T60" s="73">
        <v>0</v>
      </c>
      <c r="U60" s="73">
        <f t="shared" si="9"/>
        <v>0</v>
      </c>
      <c r="V60" s="73">
        <v>0</v>
      </c>
    </row>
    <row r="61" spans="2:22" ht="15.75" thickBot="1" x14ac:dyDescent="0.3">
      <c r="B61" s="2" t="s">
        <v>100</v>
      </c>
      <c r="C61" s="74">
        <f>SUM(D61,F61:K61)</f>
        <v>7431.8399999999992</v>
      </c>
      <c r="D61" s="74">
        <v>7231.19</v>
      </c>
      <c r="E61" s="75">
        <f>SUM(F61:G61)</f>
        <v>0</v>
      </c>
      <c r="F61" s="74">
        <v>0</v>
      </c>
      <c r="G61" s="76">
        <v>0</v>
      </c>
      <c r="H61" s="74">
        <v>0</v>
      </c>
      <c r="I61" s="74">
        <v>15.9</v>
      </c>
      <c r="J61" s="74">
        <v>0</v>
      </c>
      <c r="K61" s="76">
        <v>184.75</v>
      </c>
      <c r="L61" s="75">
        <f>SUM(M61:O61)</f>
        <v>0</v>
      </c>
      <c r="M61" s="74">
        <v>0</v>
      </c>
      <c r="N61" s="74">
        <v>0</v>
      </c>
      <c r="O61" s="76">
        <v>0</v>
      </c>
      <c r="P61" s="77">
        <v>0</v>
      </c>
      <c r="Q61" s="77">
        <v>0</v>
      </c>
      <c r="R61" s="77">
        <v>0</v>
      </c>
      <c r="S61" s="77">
        <f>SUM(D61,F61:G61,H61:K61,M61:O61,P61,Q61,R61)</f>
        <v>7431.8399999999992</v>
      </c>
      <c r="T61" s="77">
        <v>0</v>
      </c>
      <c r="U61" s="77">
        <f>S61+T61</f>
        <v>7431.8399999999992</v>
      </c>
      <c r="V61" s="77">
        <v>0</v>
      </c>
    </row>
    <row r="63" spans="2:22" ht="21" x14ac:dyDescent="0.35">
      <c r="B63" s="3" t="s">
        <v>34</v>
      </c>
    </row>
    <row r="64" spans="2:22" ht="15.75" thickBot="1" x14ac:dyDescent="0.3"/>
    <row r="65" spans="2:12" ht="72.75" x14ac:dyDescent="0.25">
      <c r="B65" s="18" t="s">
        <v>28</v>
      </c>
      <c r="C65" s="47" t="s">
        <v>24</v>
      </c>
      <c r="D65" s="19" t="s">
        <v>29</v>
      </c>
      <c r="E65" s="19" t="s">
        <v>30</v>
      </c>
      <c r="F65" s="20" t="s">
        <v>25</v>
      </c>
      <c r="G65" s="15" t="s">
        <v>8</v>
      </c>
      <c r="H65" s="15" t="s">
        <v>12</v>
      </c>
      <c r="I65" s="48" t="s">
        <v>37</v>
      </c>
      <c r="J65" s="16" t="s">
        <v>26</v>
      </c>
      <c r="K65" s="14"/>
      <c r="L65" s="16" t="s">
        <v>27</v>
      </c>
    </row>
    <row r="66" spans="2:12" x14ac:dyDescent="0.25">
      <c r="B66" s="45" t="s">
        <v>50</v>
      </c>
      <c r="C66" s="70">
        <f t="shared" ref="C66:C91" si="10">SUM(D66:F66)</f>
        <v>32</v>
      </c>
      <c r="D66" s="78">
        <v>12</v>
      </c>
      <c r="E66" s="78">
        <v>0</v>
      </c>
      <c r="F66" s="79">
        <v>20</v>
      </c>
      <c r="G66" s="80">
        <v>0</v>
      </c>
      <c r="H66" s="80">
        <v>0</v>
      </c>
      <c r="I66" s="80">
        <v>0</v>
      </c>
      <c r="J66" s="80">
        <v>0</v>
      </c>
      <c r="K66" s="11"/>
      <c r="L66" s="81">
        <f t="shared" ref="L66:L91" si="11">SUM(C66,G66,H66,I66,J66)</f>
        <v>32</v>
      </c>
    </row>
    <row r="67" spans="2:12" x14ac:dyDescent="0.25">
      <c r="B67" s="46" t="s">
        <v>52</v>
      </c>
      <c r="C67" s="70">
        <f t="shared" si="10"/>
        <v>0</v>
      </c>
      <c r="D67" s="78">
        <v>0</v>
      </c>
      <c r="E67" s="78">
        <v>0</v>
      </c>
      <c r="F67" s="79">
        <v>0</v>
      </c>
      <c r="G67" s="80">
        <v>391</v>
      </c>
      <c r="H67" s="80">
        <v>0</v>
      </c>
      <c r="I67" s="80">
        <v>0</v>
      </c>
      <c r="J67" s="80">
        <v>0</v>
      </c>
      <c r="K67" s="11"/>
      <c r="L67" s="81">
        <f t="shared" si="11"/>
        <v>391</v>
      </c>
    </row>
    <row r="68" spans="2:12" x14ac:dyDescent="0.25">
      <c r="B68" s="46" t="s">
        <v>54</v>
      </c>
      <c r="C68" s="70">
        <f t="shared" si="10"/>
        <v>0</v>
      </c>
      <c r="D68" s="78">
        <v>0</v>
      </c>
      <c r="E68" s="78">
        <v>0</v>
      </c>
      <c r="F68" s="79">
        <v>0</v>
      </c>
      <c r="G68" s="80">
        <v>0</v>
      </c>
      <c r="H68" s="80">
        <v>0</v>
      </c>
      <c r="I68" s="80">
        <v>0</v>
      </c>
      <c r="J68" s="80">
        <v>0</v>
      </c>
      <c r="K68" s="11"/>
      <c r="L68" s="81">
        <f t="shared" si="11"/>
        <v>0</v>
      </c>
    </row>
    <row r="69" spans="2:12" x14ac:dyDescent="0.25">
      <c r="B69" s="46" t="s">
        <v>56</v>
      </c>
      <c r="C69" s="70">
        <f t="shared" si="10"/>
        <v>0</v>
      </c>
      <c r="D69" s="78">
        <v>0</v>
      </c>
      <c r="E69" s="78">
        <v>0</v>
      </c>
      <c r="F69" s="79">
        <v>0</v>
      </c>
      <c r="G69" s="80">
        <v>57</v>
      </c>
      <c r="H69" s="80">
        <v>0</v>
      </c>
      <c r="I69" s="80">
        <v>0</v>
      </c>
      <c r="J69" s="80">
        <v>0</v>
      </c>
      <c r="K69" s="11"/>
      <c r="L69" s="81">
        <f t="shared" si="11"/>
        <v>57</v>
      </c>
    </row>
    <row r="70" spans="2:12" x14ac:dyDescent="0.25">
      <c r="B70" s="46" t="s">
        <v>58</v>
      </c>
      <c r="C70" s="70">
        <f t="shared" si="10"/>
        <v>0</v>
      </c>
      <c r="D70" s="78">
        <v>0</v>
      </c>
      <c r="E70" s="78">
        <v>0</v>
      </c>
      <c r="F70" s="79">
        <v>0</v>
      </c>
      <c r="G70" s="80">
        <v>0</v>
      </c>
      <c r="H70" s="80">
        <v>0</v>
      </c>
      <c r="I70" s="80">
        <v>0</v>
      </c>
      <c r="J70" s="80">
        <v>0</v>
      </c>
      <c r="K70" s="11"/>
      <c r="L70" s="81">
        <f t="shared" si="11"/>
        <v>0</v>
      </c>
    </row>
    <row r="71" spans="2:12" x14ac:dyDescent="0.25">
      <c r="B71" s="46" t="s">
        <v>60</v>
      </c>
      <c r="C71" s="70">
        <f t="shared" si="10"/>
        <v>0</v>
      </c>
      <c r="D71" s="78">
        <v>0</v>
      </c>
      <c r="E71" s="78">
        <v>0</v>
      </c>
      <c r="F71" s="79">
        <v>0</v>
      </c>
      <c r="G71" s="80">
        <v>0</v>
      </c>
      <c r="H71" s="80">
        <v>0</v>
      </c>
      <c r="I71" s="80">
        <v>0</v>
      </c>
      <c r="J71" s="80">
        <v>0</v>
      </c>
      <c r="K71" s="11"/>
      <c r="L71" s="81">
        <f t="shared" si="11"/>
        <v>0</v>
      </c>
    </row>
    <row r="72" spans="2:12" x14ac:dyDescent="0.25">
      <c r="B72" s="46" t="s">
        <v>62</v>
      </c>
      <c r="C72" s="70">
        <f t="shared" si="10"/>
        <v>1</v>
      </c>
      <c r="D72" s="78">
        <v>0</v>
      </c>
      <c r="E72" s="78">
        <v>0</v>
      </c>
      <c r="F72" s="79">
        <v>1</v>
      </c>
      <c r="G72" s="80">
        <v>200</v>
      </c>
      <c r="H72" s="80">
        <v>0</v>
      </c>
      <c r="I72" s="80">
        <v>0</v>
      </c>
      <c r="J72" s="80">
        <v>0</v>
      </c>
      <c r="K72" s="11"/>
      <c r="L72" s="81">
        <f t="shared" si="11"/>
        <v>201</v>
      </c>
    </row>
    <row r="73" spans="2:12" x14ac:dyDescent="0.25">
      <c r="B73" s="46" t="s">
        <v>64</v>
      </c>
      <c r="C73" s="70">
        <f t="shared" si="10"/>
        <v>0</v>
      </c>
      <c r="D73" s="78">
        <v>0</v>
      </c>
      <c r="E73" s="78">
        <v>0</v>
      </c>
      <c r="F73" s="79">
        <v>0</v>
      </c>
      <c r="G73" s="80">
        <v>0</v>
      </c>
      <c r="H73" s="80">
        <v>0</v>
      </c>
      <c r="I73" s="80">
        <v>0</v>
      </c>
      <c r="J73" s="80">
        <v>0</v>
      </c>
      <c r="K73" s="11"/>
      <c r="L73" s="81">
        <f t="shared" si="11"/>
        <v>0</v>
      </c>
    </row>
    <row r="74" spans="2:12" x14ac:dyDescent="0.25">
      <c r="B74" s="46" t="s">
        <v>66</v>
      </c>
      <c r="C74" s="70">
        <f t="shared" si="10"/>
        <v>0</v>
      </c>
      <c r="D74" s="78">
        <v>0</v>
      </c>
      <c r="E74" s="78">
        <v>0</v>
      </c>
      <c r="F74" s="79">
        <v>0</v>
      </c>
      <c r="G74" s="80">
        <v>0</v>
      </c>
      <c r="H74" s="80">
        <v>0</v>
      </c>
      <c r="I74" s="80">
        <v>0</v>
      </c>
      <c r="J74" s="80">
        <v>0</v>
      </c>
      <c r="K74" s="11"/>
      <c r="L74" s="81">
        <f t="shared" si="11"/>
        <v>0</v>
      </c>
    </row>
    <row r="75" spans="2:12" x14ac:dyDescent="0.25">
      <c r="B75" s="46" t="s">
        <v>68</v>
      </c>
      <c r="C75" s="70">
        <f t="shared" si="10"/>
        <v>0</v>
      </c>
      <c r="D75" s="78">
        <v>0</v>
      </c>
      <c r="E75" s="78">
        <v>0</v>
      </c>
      <c r="F75" s="79">
        <v>0</v>
      </c>
      <c r="G75" s="80">
        <v>0</v>
      </c>
      <c r="H75" s="80">
        <v>0</v>
      </c>
      <c r="I75" s="80">
        <v>0</v>
      </c>
      <c r="J75" s="80">
        <v>0</v>
      </c>
      <c r="K75" s="11"/>
      <c r="L75" s="81">
        <f t="shared" si="11"/>
        <v>0</v>
      </c>
    </row>
    <row r="76" spans="2:12" x14ac:dyDescent="0.25">
      <c r="B76" s="46" t="s">
        <v>70</v>
      </c>
      <c r="C76" s="70">
        <f t="shared" si="10"/>
        <v>142</v>
      </c>
      <c r="D76" s="78">
        <v>142</v>
      </c>
      <c r="E76" s="78">
        <v>0</v>
      </c>
      <c r="F76" s="79">
        <v>0</v>
      </c>
      <c r="G76" s="80">
        <v>0</v>
      </c>
      <c r="H76" s="80">
        <v>0</v>
      </c>
      <c r="I76" s="80">
        <v>0</v>
      </c>
      <c r="J76" s="80">
        <v>0</v>
      </c>
      <c r="K76" s="11"/>
      <c r="L76" s="81">
        <f t="shared" si="11"/>
        <v>142</v>
      </c>
    </row>
    <row r="77" spans="2:12" x14ac:dyDescent="0.25">
      <c r="B77" s="46" t="s">
        <v>72</v>
      </c>
      <c r="C77" s="70">
        <f t="shared" si="10"/>
        <v>0</v>
      </c>
      <c r="D77" s="78">
        <v>0</v>
      </c>
      <c r="E77" s="78">
        <v>0</v>
      </c>
      <c r="F77" s="79">
        <v>0</v>
      </c>
      <c r="G77" s="80">
        <v>0</v>
      </c>
      <c r="H77" s="80">
        <v>0</v>
      </c>
      <c r="I77" s="80">
        <v>0</v>
      </c>
      <c r="J77" s="80">
        <v>0</v>
      </c>
      <c r="K77" s="11"/>
      <c r="L77" s="81">
        <f t="shared" si="11"/>
        <v>0</v>
      </c>
    </row>
    <row r="78" spans="2:12" x14ac:dyDescent="0.25">
      <c r="B78" s="46" t="s">
        <v>74</v>
      </c>
      <c r="C78" s="70">
        <f t="shared" si="10"/>
        <v>10413</v>
      </c>
      <c r="D78" s="78">
        <v>7324</v>
      </c>
      <c r="E78" s="78">
        <v>3089</v>
      </c>
      <c r="F78" s="79">
        <v>0</v>
      </c>
      <c r="G78" s="80">
        <v>0</v>
      </c>
      <c r="H78" s="80">
        <v>0</v>
      </c>
      <c r="I78" s="80">
        <v>0</v>
      </c>
      <c r="J78" s="80">
        <v>0</v>
      </c>
      <c r="K78" s="11"/>
      <c r="L78" s="81">
        <f t="shared" si="11"/>
        <v>10413</v>
      </c>
    </row>
    <row r="79" spans="2:12" x14ac:dyDescent="0.25">
      <c r="B79" s="46" t="s">
        <v>76</v>
      </c>
      <c r="C79" s="70">
        <f t="shared" si="10"/>
        <v>0</v>
      </c>
      <c r="D79" s="78">
        <v>0</v>
      </c>
      <c r="E79" s="78">
        <v>0</v>
      </c>
      <c r="F79" s="79">
        <v>0</v>
      </c>
      <c r="G79" s="80">
        <v>0</v>
      </c>
      <c r="H79" s="80">
        <v>0</v>
      </c>
      <c r="I79" s="80">
        <v>0</v>
      </c>
      <c r="J79" s="80">
        <v>0</v>
      </c>
      <c r="K79" s="11"/>
      <c r="L79" s="81">
        <f t="shared" si="11"/>
        <v>0</v>
      </c>
    </row>
    <row r="80" spans="2:12" x14ac:dyDescent="0.25">
      <c r="B80" s="46" t="s">
        <v>78</v>
      </c>
      <c r="C80" s="70">
        <f t="shared" si="10"/>
        <v>0</v>
      </c>
      <c r="D80" s="78">
        <v>0</v>
      </c>
      <c r="E80" s="78">
        <v>0</v>
      </c>
      <c r="F80" s="79">
        <v>0</v>
      </c>
      <c r="G80" s="80">
        <v>0</v>
      </c>
      <c r="H80" s="80">
        <v>0</v>
      </c>
      <c r="I80" s="80">
        <v>0</v>
      </c>
      <c r="J80" s="80">
        <v>0</v>
      </c>
      <c r="K80" s="11"/>
      <c r="L80" s="81">
        <f t="shared" si="11"/>
        <v>0</v>
      </c>
    </row>
    <row r="81" spans="2:12" x14ac:dyDescent="0.25">
      <c r="B81" s="46" t="s">
        <v>80</v>
      </c>
      <c r="C81" s="70">
        <f t="shared" si="10"/>
        <v>0</v>
      </c>
      <c r="D81" s="78">
        <v>0</v>
      </c>
      <c r="E81" s="78">
        <v>0</v>
      </c>
      <c r="F81" s="79">
        <v>0</v>
      </c>
      <c r="G81" s="80">
        <v>0</v>
      </c>
      <c r="H81" s="80">
        <v>0</v>
      </c>
      <c r="I81" s="80">
        <v>0</v>
      </c>
      <c r="J81" s="80">
        <v>0</v>
      </c>
      <c r="K81" s="11"/>
      <c r="L81" s="81">
        <f t="shared" si="11"/>
        <v>0</v>
      </c>
    </row>
    <row r="82" spans="2:12" x14ac:dyDescent="0.25">
      <c r="B82" s="46" t="s">
        <v>82</v>
      </c>
      <c r="C82" s="70">
        <f t="shared" si="10"/>
        <v>0</v>
      </c>
      <c r="D82" s="78">
        <v>0</v>
      </c>
      <c r="E82" s="78">
        <v>0</v>
      </c>
      <c r="F82" s="79">
        <v>0</v>
      </c>
      <c r="G82" s="80">
        <v>0</v>
      </c>
      <c r="H82" s="80">
        <v>0</v>
      </c>
      <c r="I82" s="80">
        <v>0</v>
      </c>
      <c r="J82" s="80">
        <v>0</v>
      </c>
      <c r="K82" s="11"/>
      <c r="L82" s="81">
        <f t="shared" si="11"/>
        <v>0</v>
      </c>
    </row>
    <row r="83" spans="2:12" x14ac:dyDescent="0.25">
      <c r="B83" s="46" t="s">
        <v>84</v>
      </c>
      <c r="C83" s="70">
        <f t="shared" si="10"/>
        <v>363</v>
      </c>
      <c r="D83" s="78">
        <v>343</v>
      </c>
      <c r="E83" s="78">
        <v>20</v>
      </c>
      <c r="F83" s="79">
        <v>0</v>
      </c>
      <c r="G83" s="80">
        <v>110</v>
      </c>
      <c r="H83" s="80">
        <v>0</v>
      </c>
      <c r="I83" s="80">
        <v>0</v>
      </c>
      <c r="J83" s="80">
        <v>0</v>
      </c>
      <c r="K83" s="11"/>
      <c r="L83" s="81">
        <f t="shared" si="11"/>
        <v>473</v>
      </c>
    </row>
    <row r="84" spans="2:12" x14ac:dyDescent="0.25">
      <c r="B84" s="46" t="s">
        <v>86</v>
      </c>
      <c r="C84" s="70">
        <f t="shared" si="10"/>
        <v>1643</v>
      </c>
      <c r="D84" s="78">
        <v>1545</v>
      </c>
      <c r="E84" s="78">
        <v>12</v>
      </c>
      <c r="F84" s="79">
        <v>86</v>
      </c>
      <c r="G84" s="80">
        <v>33</v>
      </c>
      <c r="H84" s="80">
        <v>0</v>
      </c>
      <c r="I84" s="80">
        <v>0</v>
      </c>
      <c r="J84" s="80">
        <v>0</v>
      </c>
      <c r="K84" s="11"/>
      <c r="L84" s="81">
        <f t="shared" si="11"/>
        <v>1676</v>
      </c>
    </row>
    <row r="85" spans="2:12" x14ac:dyDescent="0.25">
      <c r="B85" s="46" t="s">
        <v>88</v>
      </c>
      <c r="C85" s="70">
        <f t="shared" si="10"/>
        <v>4937</v>
      </c>
      <c r="D85" s="78">
        <v>4855</v>
      </c>
      <c r="E85" s="78">
        <v>0</v>
      </c>
      <c r="F85" s="79">
        <v>82</v>
      </c>
      <c r="G85" s="80">
        <v>0</v>
      </c>
      <c r="H85" s="80">
        <v>0</v>
      </c>
      <c r="I85" s="80">
        <v>0</v>
      </c>
      <c r="J85" s="80">
        <v>0</v>
      </c>
      <c r="K85" s="11"/>
      <c r="L85" s="81">
        <f t="shared" si="11"/>
        <v>4937</v>
      </c>
    </row>
    <row r="86" spans="2:12" x14ac:dyDescent="0.25">
      <c r="B86" s="46" t="s">
        <v>90</v>
      </c>
      <c r="C86" s="70">
        <f t="shared" si="10"/>
        <v>802</v>
      </c>
      <c r="D86" s="78">
        <v>754</v>
      </c>
      <c r="E86" s="78">
        <v>2</v>
      </c>
      <c r="F86" s="79">
        <v>46</v>
      </c>
      <c r="G86" s="80">
        <v>86</v>
      </c>
      <c r="H86" s="80">
        <v>0</v>
      </c>
      <c r="I86" s="80">
        <v>0</v>
      </c>
      <c r="J86" s="80">
        <v>0</v>
      </c>
      <c r="K86" s="11"/>
      <c r="L86" s="81">
        <f t="shared" si="11"/>
        <v>888</v>
      </c>
    </row>
    <row r="87" spans="2:12" x14ac:dyDescent="0.25">
      <c r="B87" s="46" t="s">
        <v>92</v>
      </c>
      <c r="C87" s="70">
        <f t="shared" si="10"/>
        <v>0</v>
      </c>
      <c r="D87" s="78">
        <v>0</v>
      </c>
      <c r="E87" s="78">
        <v>0</v>
      </c>
      <c r="F87" s="79">
        <v>0</v>
      </c>
      <c r="G87" s="80">
        <v>0</v>
      </c>
      <c r="H87" s="80">
        <v>0</v>
      </c>
      <c r="I87" s="80">
        <v>0</v>
      </c>
      <c r="J87" s="80">
        <v>0</v>
      </c>
      <c r="K87" s="11"/>
      <c r="L87" s="81">
        <f t="shared" si="11"/>
        <v>0</v>
      </c>
    </row>
    <row r="88" spans="2:12" x14ac:dyDescent="0.25">
      <c r="B88" s="46" t="s">
        <v>94</v>
      </c>
      <c r="C88" s="70">
        <f t="shared" si="10"/>
        <v>0</v>
      </c>
      <c r="D88" s="78">
        <v>0</v>
      </c>
      <c r="E88" s="78">
        <v>0</v>
      </c>
      <c r="F88" s="79">
        <v>0</v>
      </c>
      <c r="G88" s="80">
        <v>0</v>
      </c>
      <c r="H88" s="80">
        <v>0</v>
      </c>
      <c r="I88" s="80">
        <v>0</v>
      </c>
      <c r="J88" s="80">
        <v>0</v>
      </c>
      <c r="K88" s="11"/>
      <c r="L88" s="81">
        <f t="shared" si="11"/>
        <v>0</v>
      </c>
    </row>
    <row r="89" spans="2:12" x14ac:dyDescent="0.25">
      <c r="B89" s="46" t="s">
        <v>96</v>
      </c>
      <c r="C89" s="70">
        <f t="shared" si="10"/>
        <v>0</v>
      </c>
      <c r="D89" s="78">
        <v>0</v>
      </c>
      <c r="E89" s="78">
        <v>0</v>
      </c>
      <c r="F89" s="79">
        <v>0</v>
      </c>
      <c r="G89" s="80">
        <v>0</v>
      </c>
      <c r="H89" s="80">
        <v>0</v>
      </c>
      <c r="I89" s="80">
        <v>0</v>
      </c>
      <c r="J89" s="80">
        <v>0</v>
      </c>
      <c r="K89" s="11"/>
      <c r="L89" s="81">
        <f t="shared" si="11"/>
        <v>0</v>
      </c>
    </row>
    <row r="90" spans="2:12" x14ac:dyDescent="0.25">
      <c r="B90" s="46" t="s">
        <v>98</v>
      </c>
      <c r="C90" s="84">
        <f t="shared" si="10"/>
        <v>0</v>
      </c>
      <c r="D90" s="85">
        <v>0</v>
      </c>
      <c r="E90" s="85">
        <v>0</v>
      </c>
      <c r="F90" s="79">
        <v>0</v>
      </c>
      <c r="G90" s="80">
        <v>0</v>
      </c>
      <c r="H90" s="80">
        <v>0</v>
      </c>
      <c r="I90" s="80">
        <v>0</v>
      </c>
      <c r="J90" s="80">
        <v>0</v>
      </c>
      <c r="K90" s="86"/>
      <c r="L90" s="81">
        <f t="shared" si="11"/>
        <v>0</v>
      </c>
    </row>
    <row r="91" spans="2:12" x14ac:dyDescent="0.25">
      <c r="B91" s="87" t="s">
        <v>100</v>
      </c>
      <c r="C91" s="88">
        <f t="shared" si="10"/>
        <v>0</v>
      </c>
      <c r="D91" s="89">
        <v>0</v>
      </c>
      <c r="E91" s="89">
        <v>0</v>
      </c>
      <c r="F91" s="90">
        <v>0</v>
      </c>
      <c r="G91" s="91">
        <v>0</v>
      </c>
      <c r="H91" s="91">
        <v>0</v>
      </c>
      <c r="I91" s="91">
        <v>0</v>
      </c>
      <c r="J91" s="91">
        <v>0</v>
      </c>
      <c r="K91" s="92"/>
      <c r="L91" s="93">
        <f t="shared" si="11"/>
        <v>0</v>
      </c>
    </row>
    <row r="93" spans="2:12" ht="15.75" thickBot="1" x14ac:dyDescent="0.3"/>
    <row r="94" spans="2:12" ht="72.75" x14ac:dyDescent="0.25">
      <c r="B94" s="18" t="s">
        <v>31</v>
      </c>
      <c r="C94" s="47" t="s">
        <v>24</v>
      </c>
      <c r="D94" s="19" t="s">
        <v>29</v>
      </c>
      <c r="E94" s="19" t="s">
        <v>30</v>
      </c>
      <c r="F94" s="20" t="s">
        <v>25</v>
      </c>
      <c r="G94" s="15" t="s">
        <v>8</v>
      </c>
      <c r="H94" s="15" t="s">
        <v>12</v>
      </c>
      <c r="I94" s="48" t="s">
        <v>37</v>
      </c>
      <c r="J94" s="16" t="s">
        <v>26</v>
      </c>
      <c r="K94" s="14"/>
      <c r="L94" s="16" t="s">
        <v>27</v>
      </c>
    </row>
    <row r="95" spans="2:12" x14ac:dyDescent="0.25">
      <c r="B95" s="45" t="s">
        <v>50</v>
      </c>
      <c r="C95" s="70">
        <f t="shared" ref="C95:C120" si="12">SUM(D95:F95)</f>
        <v>4306.0262000000002</v>
      </c>
      <c r="D95" s="78">
        <v>2130.0307499999999</v>
      </c>
      <c r="E95" s="78">
        <v>0</v>
      </c>
      <c r="F95" s="79">
        <v>2175.9954499999999</v>
      </c>
      <c r="G95" s="80">
        <v>0</v>
      </c>
      <c r="H95" s="80">
        <v>0</v>
      </c>
      <c r="I95" s="80">
        <v>0</v>
      </c>
      <c r="J95" s="80">
        <v>0</v>
      </c>
      <c r="K95" s="11"/>
      <c r="L95" s="17">
        <f t="shared" ref="L95:L120" si="13">SUM(C95,G95,H95,I95,J95)</f>
        <v>4306.0262000000002</v>
      </c>
    </row>
    <row r="96" spans="2:12" x14ac:dyDescent="0.25">
      <c r="B96" s="46" t="s">
        <v>52</v>
      </c>
      <c r="C96" s="70">
        <f t="shared" si="12"/>
        <v>0</v>
      </c>
      <c r="D96" s="78">
        <v>0</v>
      </c>
      <c r="E96" s="78">
        <v>0</v>
      </c>
      <c r="F96" s="79">
        <v>0</v>
      </c>
      <c r="G96" s="80">
        <v>109122.08027378999</v>
      </c>
      <c r="H96" s="80">
        <v>0</v>
      </c>
      <c r="I96" s="80">
        <v>0</v>
      </c>
      <c r="J96" s="80">
        <v>0</v>
      </c>
      <c r="K96" s="11"/>
      <c r="L96" s="17">
        <f t="shared" si="13"/>
        <v>109122.08027378999</v>
      </c>
    </row>
    <row r="97" spans="2:12" x14ac:dyDescent="0.25">
      <c r="B97" s="46" t="s">
        <v>54</v>
      </c>
      <c r="C97" s="70">
        <f t="shared" si="12"/>
        <v>0</v>
      </c>
      <c r="D97" s="78">
        <v>0</v>
      </c>
      <c r="E97" s="78">
        <v>0</v>
      </c>
      <c r="F97" s="79">
        <v>0</v>
      </c>
      <c r="G97" s="80">
        <v>0</v>
      </c>
      <c r="H97" s="80">
        <v>0</v>
      </c>
      <c r="I97" s="80">
        <v>0</v>
      </c>
      <c r="J97" s="80">
        <v>0</v>
      </c>
      <c r="K97" s="11"/>
      <c r="L97" s="17">
        <f t="shared" si="13"/>
        <v>0</v>
      </c>
    </row>
    <row r="98" spans="2:12" x14ac:dyDescent="0.25">
      <c r="B98" s="46" t="s">
        <v>56</v>
      </c>
      <c r="C98" s="70">
        <f t="shared" si="12"/>
        <v>0</v>
      </c>
      <c r="D98" s="78">
        <v>0</v>
      </c>
      <c r="E98" s="78">
        <v>0</v>
      </c>
      <c r="F98" s="79">
        <v>0</v>
      </c>
      <c r="G98" s="80">
        <v>13454.098190000001</v>
      </c>
      <c r="H98" s="80">
        <v>0</v>
      </c>
      <c r="I98" s="80">
        <v>0</v>
      </c>
      <c r="J98" s="80">
        <v>0</v>
      </c>
      <c r="K98" s="11"/>
      <c r="L98" s="17">
        <f t="shared" si="13"/>
        <v>13454.098190000001</v>
      </c>
    </row>
    <row r="99" spans="2:12" x14ac:dyDescent="0.25">
      <c r="B99" s="46" t="s">
        <v>58</v>
      </c>
      <c r="C99" s="70">
        <f t="shared" si="12"/>
        <v>0</v>
      </c>
      <c r="D99" s="78">
        <v>0</v>
      </c>
      <c r="E99" s="78">
        <v>0</v>
      </c>
      <c r="F99" s="79">
        <v>0</v>
      </c>
      <c r="G99" s="80">
        <v>0</v>
      </c>
      <c r="H99" s="80">
        <v>0</v>
      </c>
      <c r="I99" s="80">
        <v>0</v>
      </c>
      <c r="J99" s="80">
        <v>0</v>
      </c>
      <c r="K99" s="11"/>
      <c r="L99" s="17">
        <f t="shared" si="13"/>
        <v>0</v>
      </c>
    </row>
    <row r="100" spans="2:12" x14ac:dyDescent="0.25">
      <c r="B100" s="46" t="s">
        <v>60</v>
      </c>
      <c r="C100" s="70">
        <f t="shared" si="12"/>
        <v>0</v>
      </c>
      <c r="D100" s="78">
        <v>0</v>
      </c>
      <c r="E100" s="78">
        <v>0</v>
      </c>
      <c r="F100" s="79">
        <v>0</v>
      </c>
      <c r="G100" s="80">
        <v>0</v>
      </c>
      <c r="H100" s="80">
        <v>0</v>
      </c>
      <c r="I100" s="80">
        <v>0</v>
      </c>
      <c r="J100" s="80">
        <v>0</v>
      </c>
      <c r="K100" s="11"/>
      <c r="L100" s="17">
        <f t="shared" si="13"/>
        <v>0</v>
      </c>
    </row>
    <row r="101" spans="2:12" x14ac:dyDescent="0.25">
      <c r="B101" s="46" t="s">
        <v>62</v>
      </c>
      <c r="C101" s="70">
        <f t="shared" si="12"/>
        <v>223</v>
      </c>
      <c r="D101" s="78">
        <v>0</v>
      </c>
      <c r="E101" s="78">
        <v>0</v>
      </c>
      <c r="F101" s="79">
        <v>223</v>
      </c>
      <c r="G101" s="80">
        <v>95788</v>
      </c>
      <c r="H101" s="80">
        <v>0</v>
      </c>
      <c r="I101" s="80">
        <v>0</v>
      </c>
      <c r="J101" s="80">
        <v>0</v>
      </c>
      <c r="K101" s="11"/>
      <c r="L101" s="17">
        <f t="shared" si="13"/>
        <v>96011</v>
      </c>
    </row>
    <row r="102" spans="2:12" x14ac:dyDescent="0.25">
      <c r="B102" s="46" t="s">
        <v>64</v>
      </c>
      <c r="C102" s="70">
        <f t="shared" si="12"/>
        <v>0</v>
      </c>
      <c r="D102" s="78">
        <v>0</v>
      </c>
      <c r="E102" s="78">
        <v>0</v>
      </c>
      <c r="F102" s="79">
        <v>0</v>
      </c>
      <c r="G102" s="80">
        <v>0</v>
      </c>
      <c r="H102" s="80">
        <v>0</v>
      </c>
      <c r="I102" s="80">
        <v>0</v>
      </c>
      <c r="J102" s="80">
        <v>0</v>
      </c>
      <c r="K102" s="11"/>
      <c r="L102" s="17">
        <f t="shared" si="13"/>
        <v>0</v>
      </c>
    </row>
    <row r="103" spans="2:12" x14ac:dyDescent="0.25">
      <c r="B103" s="46" t="s">
        <v>66</v>
      </c>
      <c r="C103" s="70">
        <f t="shared" si="12"/>
        <v>0</v>
      </c>
      <c r="D103" s="78">
        <v>0</v>
      </c>
      <c r="E103" s="78">
        <v>0</v>
      </c>
      <c r="F103" s="79">
        <v>0</v>
      </c>
      <c r="G103" s="80">
        <v>0</v>
      </c>
      <c r="H103" s="80">
        <v>0</v>
      </c>
      <c r="I103" s="80">
        <v>0</v>
      </c>
      <c r="J103" s="80">
        <v>0</v>
      </c>
      <c r="K103" s="11"/>
      <c r="L103" s="17">
        <f t="shared" si="13"/>
        <v>0</v>
      </c>
    </row>
    <row r="104" spans="2:12" x14ac:dyDescent="0.25">
      <c r="B104" s="46" t="s">
        <v>68</v>
      </c>
      <c r="C104" s="70">
        <f t="shared" si="12"/>
        <v>0</v>
      </c>
      <c r="D104" s="78">
        <v>0</v>
      </c>
      <c r="E104" s="78">
        <v>0</v>
      </c>
      <c r="F104" s="79">
        <v>0</v>
      </c>
      <c r="G104" s="80">
        <v>0</v>
      </c>
      <c r="H104" s="80">
        <v>0</v>
      </c>
      <c r="I104" s="80">
        <v>0</v>
      </c>
      <c r="J104" s="80">
        <v>0</v>
      </c>
      <c r="K104" s="11"/>
      <c r="L104" s="17">
        <f t="shared" si="13"/>
        <v>0</v>
      </c>
    </row>
    <row r="105" spans="2:12" x14ac:dyDescent="0.25">
      <c r="B105" s="46" t="s">
        <v>70</v>
      </c>
      <c r="C105" s="70">
        <f t="shared" si="12"/>
        <v>30375</v>
      </c>
      <c r="D105" s="78">
        <v>30375</v>
      </c>
      <c r="E105" s="78">
        <v>0</v>
      </c>
      <c r="F105" s="79">
        <v>0</v>
      </c>
      <c r="G105" s="80">
        <v>0</v>
      </c>
      <c r="H105" s="80">
        <v>0</v>
      </c>
      <c r="I105" s="80">
        <v>0</v>
      </c>
      <c r="J105" s="80">
        <v>0</v>
      </c>
      <c r="K105" s="11"/>
      <c r="L105" s="17">
        <f t="shared" si="13"/>
        <v>30375</v>
      </c>
    </row>
    <row r="106" spans="2:12" x14ac:dyDescent="0.25">
      <c r="B106" s="46" t="s">
        <v>72</v>
      </c>
      <c r="C106" s="70">
        <f t="shared" si="12"/>
        <v>0</v>
      </c>
      <c r="D106" s="78">
        <v>0</v>
      </c>
      <c r="E106" s="78">
        <v>0</v>
      </c>
      <c r="F106" s="79">
        <v>0</v>
      </c>
      <c r="G106" s="80">
        <v>0</v>
      </c>
      <c r="H106" s="80">
        <v>0</v>
      </c>
      <c r="I106" s="80">
        <v>0</v>
      </c>
      <c r="J106" s="80">
        <v>0</v>
      </c>
      <c r="K106" s="11"/>
      <c r="L106" s="17">
        <f t="shared" si="13"/>
        <v>0</v>
      </c>
    </row>
    <row r="107" spans="2:12" x14ac:dyDescent="0.25">
      <c r="B107" s="46" t="s">
        <v>74</v>
      </c>
      <c r="C107" s="70">
        <f t="shared" si="12"/>
        <v>2868996.2910300111</v>
      </c>
      <c r="D107" s="78">
        <v>2140803.0056200102</v>
      </c>
      <c r="E107" s="78">
        <v>728193.28541000094</v>
      </c>
      <c r="F107" s="79">
        <v>0</v>
      </c>
      <c r="G107" s="80">
        <v>0</v>
      </c>
      <c r="H107" s="80">
        <v>0</v>
      </c>
      <c r="I107" s="80">
        <v>0</v>
      </c>
      <c r="J107" s="80">
        <v>0</v>
      </c>
      <c r="K107" s="11"/>
      <c r="L107" s="17">
        <f t="shared" si="13"/>
        <v>2868996.2910300111</v>
      </c>
    </row>
    <row r="108" spans="2:12" x14ac:dyDescent="0.25">
      <c r="B108" s="46" t="s">
        <v>76</v>
      </c>
      <c r="C108" s="70">
        <f t="shared" si="12"/>
        <v>0</v>
      </c>
      <c r="D108" s="78">
        <v>0</v>
      </c>
      <c r="E108" s="78">
        <v>0</v>
      </c>
      <c r="F108" s="79">
        <v>0</v>
      </c>
      <c r="G108" s="80">
        <v>0</v>
      </c>
      <c r="H108" s="80">
        <v>0</v>
      </c>
      <c r="I108" s="80">
        <v>0</v>
      </c>
      <c r="J108" s="80">
        <v>0</v>
      </c>
      <c r="K108" s="11"/>
      <c r="L108" s="17">
        <f t="shared" si="13"/>
        <v>0</v>
      </c>
    </row>
    <row r="109" spans="2:12" x14ac:dyDescent="0.25">
      <c r="B109" s="46" t="s">
        <v>78</v>
      </c>
      <c r="C109" s="70">
        <f t="shared" si="12"/>
        <v>0</v>
      </c>
      <c r="D109" s="78">
        <v>0</v>
      </c>
      <c r="E109" s="78">
        <v>0</v>
      </c>
      <c r="F109" s="79">
        <v>0</v>
      </c>
      <c r="G109" s="80">
        <v>0</v>
      </c>
      <c r="H109" s="80">
        <v>0</v>
      </c>
      <c r="I109" s="80">
        <v>0</v>
      </c>
      <c r="J109" s="80">
        <v>0</v>
      </c>
      <c r="K109" s="11"/>
      <c r="L109" s="17">
        <f t="shared" si="13"/>
        <v>0</v>
      </c>
    </row>
    <row r="110" spans="2:12" x14ac:dyDescent="0.25">
      <c r="B110" s="46" t="s">
        <v>80</v>
      </c>
      <c r="C110" s="70">
        <f t="shared" si="12"/>
        <v>0</v>
      </c>
      <c r="D110" s="78">
        <v>0</v>
      </c>
      <c r="E110" s="78">
        <v>0</v>
      </c>
      <c r="F110" s="79">
        <v>0</v>
      </c>
      <c r="G110" s="80">
        <v>0</v>
      </c>
      <c r="H110" s="80">
        <v>0</v>
      </c>
      <c r="I110" s="80">
        <v>0</v>
      </c>
      <c r="J110" s="80">
        <v>0</v>
      </c>
      <c r="K110" s="11"/>
      <c r="L110" s="17">
        <f t="shared" si="13"/>
        <v>0</v>
      </c>
    </row>
    <row r="111" spans="2:12" x14ac:dyDescent="0.25">
      <c r="B111" s="46" t="s">
        <v>82</v>
      </c>
      <c r="C111" s="70">
        <f t="shared" si="12"/>
        <v>0</v>
      </c>
      <c r="D111" s="78">
        <v>0</v>
      </c>
      <c r="E111" s="78">
        <v>0</v>
      </c>
      <c r="F111" s="79">
        <v>0</v>
      </c>
      <c r="G111" s="80">
        <v>0</v>
      </c>
      <c r="H111" s="80">
        <v>0</v>
      </c>
      <c r="I111" s="80">
        <v>0</v>
      </c>
      <c r="J111" s="80">
        <v>0</v>
      </c>
      <c r="K111" s="11"/>
      <c r="L111" s="17">
        <f t="shared" si="13"/>
        <v>0</v>
      </c>
    </row>
    <row r="112" spans="2:12" x14ac:dyDescent="0.25">
      <c r="B112" s="46" t="s">
        <v>84</v>
      </c>
      <c r="C112" s="70">
        <f t="shared" si="12"/>
        <v>59279.948799999998</v>
      </c>
      <c r="D112" s="78">
        <v>57284.380140000001</v>
      </c>
      <c r="E112" s="78">
        <v>1995.5686599999999</v>
      </c>
      <c r="F112" s="79">
        <v>0</v>
      </c>
      <c r="G112" s="80">
        <v>7660.8375299999998</v>
      </c>
      <c r="H112" s="80">
        <v>0</v>
      </c>
      <c r="I112" s="80">
        <v>0</v>
      </c>
      <c r="J112" s="80">
        <v>0</v>
      </c>
      <c r="K112" s="11"/>
      <c r="L112" s="17">
        <f t="shared" si="13"/>
        <v>66940.786330000003</v>
      </c>
    </row>
    <row r="113" spans="1:12" x14ac:dyDescent="0.25">
      <c r="B113" s="46" t="s">
        <v>86</v>
      </c>
      <c r="C113" s="70">
        <f t="shared" si="12"/>
        <v>246930.74416999999</v>
      </c>
      <c r="D113" s="78">
        <v>238861.30394000001</v>
      </c>
      <c r="E113" s="78">
        <v>1696.77331</v>
      </c>
      <c r="F113" s="79">
        <v>6372.6669199999997</v>
      </c>
      <c r="G113" s="80">
        <v>9457.3501300000007</v>
      </c>
      <c r="H113" s="80">
        <v>0</v>
      </c>
      <c r="I113" s="80">
        <v>0</v>
      </c>
      <c r="J113" s="80">
        <v>0</v>
      </c>
      <c r="K113" s="11"/>
      <c r="L113" s="17">
        <f t="shared" si="13"/>
        <v>256388.0943</v>
      </c>
    </row>
    <row r="114" spans="1:12" x14ac:dyDescent="0.25">
      <c r="B114" s="46" t="s">
        <v>88</v>
      </c>
      <c r="C114" s="70">
        <f t="shared" si="12"/>
        <v>809283.87</v>
      </c>
      <c r="D114" s="78">
        <v>805735.98</v>
      </c>
      <c r="E114" s="78">
        <v>0</v>
      </c>
      <c r="F114" s="79">
        <v>3547.89</v>
      </c>
      <c r="G114" s="80">
        <v>0</v>
      </c>
      <c r="H114" s="80">
        <v>0</v>
      </c>
      <c r="I114" s="80">
        <v>0</v>
      </c>
      <c r="J114" s="80">
        <v>0</v>
      </c>
      <c r="K114" s="11"/>
      <c r="L114" s="17">
        <f t="shared" si="13"/>
        <v>809283.87</v>
      </c>
    </row>
    <row r="115" spans="1:12" x14ac:dyDescent="0.25">
      <c r="B115" s="46" t="s">
        <v>90</v>
      </c>
      <c r="C115" s="70">
        <f t="shared" si="12"/>
        <v>118575.10471</v>
      </c>
      <c r="D115" s="78">
        <v>116370.68015</v>
      </c>
      <c r="E115" s="78">
        <v>348.46955000000003</v>
      </c>
      <c r="F115" s="79">
        <v>1855.9550099999999</v>
      </c>
      <c r="G115" s="80">
        <v>14264.355659999999</v>
      </c>
      <c r="H115" s="80">
        <v>0</v>
      </c>
      <c r="I115" s="80">
        <v>0</v>
      </c>
      <c r="J115" s="80">
        <v>0</v>
      </c>
      <c r="K115" s="11"/>
      <c r="L115" s="17">
        <f t="shared" si="13"/>
        <v>132839.46036999999</v>
      </c>
    </row>
    <row r="116" spans="1:12" x14ac:dyDescent="0.25">
      <c r="B116" s="46" t="s">
        <v>92</v>
      </c>
      <c r="C116" s="70">
        <f t="shared" si="12"/>
        <v>0</v>
      </c>
      <c r="D116" s="78">
        <v>0</v>
      </c>
      <c r="E116" s="78">
        <v>0</v>
      </c>
      <c r="F116" s="79">
        <v>0</v>
      </c>
      <c r="G116" s="80">
        <v>0</v>
      </c>
      <c r="H116" s="80">
        <v>0</v>
      </c>
      <c r="I116" s="80">
        <v>0</v>
      </c>
      <c r="J116" s="80">
        <v>0</v>
      </c>
      <c r="K116" s="11"/>
      <c r="L116" s="17">
        <f t="shared" si="13"/>
        <v>0</v>
      </c>
    </row>
    <row r="117" spans="1:12" x14ac:dyDescent="0.25">
      <c r="B117" s="46" t="s">
        <v>94</v>
      </c>
      <c r="C117" s="70">
        <f t="shared" si="12"/>
        <v>0</v>
      </c>
      <c r="D117" s="78">
        <v>0</v>
      </c>
      <c r="E117" s="78">
        <v>0</v>
      </c>
      <c r="F117" s="79">
        <v>0</v>
      </c>
      <c r="G117" s="80">
        <v>0</v>
      </c>
      <c r="H117" s="80">
        <v>0</v>
      </c>
      <c r="I117" s="80">
        <v>0</v>
      </c>
      <c r="J117" s="80">
        <v>0</v>
      </c>
      <c r="K117" s="11"/>
      <c r="L117" s="17">
        <f t="shared" si="13"/>
        <v>0</v>
      </c>
    </row>
    <row r="118" spans="1:12" x14ac:dyDescent="0.25">
      <c r="B118" s="46" t="s">
        <v>96</v>
      </c>
      <c r="C118" s="70">
        <f t="shared" si="12"/>
        <v>0</v>
      </c>
      <c r="D118" s="78">
        <v>0</v>
      </c>
      <c r="E118" s="78">
        <v>0</v>
      </c>
      <c r="F118" s="79">
        <v>0</v>
      </c>
      <c r="G118" s="80">
        <v>0</v>
      </c>
      <c r="H118" s="80">
        <v>0</v>
      </c>
      <c r="I118" s="80">
        <v>0</v>
      </c>
      <c r="J118" s="80">
        <v>0</v>
      </c>
      <c r="K118" s="11"/>
      <c r="L118" s="17">
        <f t="shared" si="13"/>
        <v>0</v>
      </c>
    </row>
    <row r="119" spans="1:12" x14ac:dyDescent="0.25">
      <c r="B119" s="46" t="s">
        <v>98</v>
      </c>
      <c r="C119" s="84">
        <f t="shared" si="12"/>
        <v>0</v>
      </c>
      <c r="D119" s="85">
        <v>0</v>
      </c>
      <c r="E119" s="85">
        <v>0</v>
      </c>
      <c r="F119" s="79">
        <v>0</v>
      </c>
      <c r="G119" s="80">
        <v>0</v>
      </c>
      <c r="H119" s="80">
        <v>0</v>
      </c>
      <c r="I119" s="80">
        <v>0</v>
      </c>
      <c r="J119" s="80">
        <v>0</v>
      </c>
      <c r="K119" s="86"/>
      <c r="L119" s="17">
        <f t="shared" si="13"/>
        <v>0</v>
      </c>
    </row>
    <row r="120" spans="1:12" x14ac:dyDescent="0.25">
      <c r="B120" s="87" t="s">
        <v>100</v>
      </c>
      <c r="C120" s="88">
        <f t="shared" si="12"/>
        <v>0</v>
      </c>
      <c r="D120" s="89">
        <v>0</v>
      </c>
      <c r="E120" s="89">
        <v>0</v>
      </c>
      <c r="F120" s="90">
        <v>0</v>
      </c>
      <c r="G120" s="91">
        <v>0</v>
      </c>
      <c r="H120" s="91">
        <v>0</v>
      </c>
      <c r="I120" s="91">
        <v>0</v>
      </c>
      <c r="J120" s="91">
        <v>0</v>
      </c>
      <c r="K120" s="92"/>
      <c r="L120" s="94">
        <f t="shared" si="13"/>
        <v>0</v>
      </c>
    </row>
    <row r="124" spans="1:12" x14ac:dyDescent="0.25">
      <c r="A124" t="s">
        <v>39</v>
      </c>
      <c r="B124" s="1" t="s">
        <v>40</v>
      </c>
      <c r="C124" s="1" t="s">
        <v>41</v>
      </c>
      <c r="D124" s="1" t="s">
        <v>42</v>
      </c>
      <c r="E124" s="1" t="s">
        <v>43</v>
      </c>
      <c r="F124" s="1" t="s">
        <v>44</v>
      </c>
      <c r="G124" s="1" t="s">
        <v>45</v>
      </c>
      <c r="H124" s="1" t="s">
        <v>46</v>
      </c>
      <c r="I124" s="1" t="s">
        <v>47</v>
      </c>
      <c r="J124" s="1" t="s">
        <v>48</v>
      </c>
    </row>
    <row r="125" spans="1:12" ht="90" x14ac:dyDescent="0.25">
      <c r="A125" t="s">
        <v>49</v>
      </c>
      <c r="B125" s="1" t="s">
        <v>50</v>
      </c>
      <c r="C125" s="1" t="s">
        <v>50</v>
      </c>
      <c r="D125" s="1" t="s">
        <v>50</v>
      </c>
      <c r="E125" s="1" t="s">
        <v>51</v>
      </c>
      <c r="F125" s="82">
        <v>45819.38789351852</v>
      </c>
      <c r="G125" s="1">
        <v>26</v>
      </c>
      <c r="H125" s="1">
        <v>26</v>
      </c>
      <c r="I125" s="1">
        <v>21</v>
      </c>
      <c r="J125" s="1">
        <v>10</v>
      </c>
    </row>
    <row r="126" spans="1:12" ht="90" x14ac:dyDescent="0.25">
      <c r="A126" t="s">
        <v>49</v>
      </c>
      <c r="B126" s="1" t="s">
        <v>52</v>
      </c>
      <c r="C126" s="1" t="s">
        <v>52</v>
      </c>
      <c r="D126" s="1" t="s">
        <v>52</v>
      </c>
      <c r="E126" s="1" t="s">
        <v>53</v>
      </c>
      <c r="F126" s="82">
        <v>45966.433287037034</v>
      </c>
      <c r="G126" s="1">
        <v>26</v>
      </c>
      <c r="H126" s="1">
        <v>26</v>
      </c>
      <c r="I126" s="1">
        <v>21</v>
      </c>
      <c r="J126" s="1">
        <v>10</v>
      </c>
    </row>
    <row r="127" spans="1:12" ht="60" x14ac:dyDescent="0.25">
      <c r="A127" t="s">
        <v>49</v>
      </c>
      <c r="B127" s="1" t="s">
        <v>54</v>
      </c>
      <c r="E127" s="1" t="s">
        <v>55</v>
      </c>
      <c r="F127" s="82">
        <v>45819.388020833336</v>
      </c>
      <c r="G127" s="1">
        <v>26</v>
      </c>
      <c r="H127" s="1">
        <v>26</v>
      </c>
      <c r="I127" s="1">
        <v>21</v>
      </c>
      <c r="J127" s="1">
        <v>10</v>
      </c>
    </row>
    <row r="128" spans="1:12" ht="105" x14ac:dyDescent="0.25">
      <c r="A128" t="s">
        <v>49</v>
      </c>
      <c r="B128" s="1" t="s">
        <v>56</v>
      </c>
      <c r="C128" s="1" t="s">
        <v>56</v>
      </c>
      <c r="D128" s="1" t="s">
        <v>56</v>
      </c>
      <c r="E128" s="1" t="s">
        <v>57</v>
      </c>
      <c r="F128" s="82">
        <v>45819.38826388889</v>
      </c>
      <c r="G128" s="1">
        <v>26</v>
      </c>
      <c r="H128" s="1">
        <v>26</v>
      </c>
      <c r="I128" s="1">
        <v>21</v>
      </c>
      <c r="J128" s="1">
        <v>10</v>
      </c>
    </row>
    <row r="129" spans="1:10" ht="90" x14ac:dyDescent="0.25">
      <c r="A129" t="s">
        <v>49</v>
      </c>
      <c r="B129" s="1" t="s">
        <v>58</v>
      </c>
      <c r="C129" s="1" t="s">
        <v>58</v>
      </c>
      <c r="E129" s="1" t="s">
        <v>59</v>
      </c>
      <c r="F129" s="82">
        <v>45819.388391203705</v>
      </c>
      <c r="G129" s="1">
        <v>26</v>
      </c>
      <c r="H129" s="1">
        <v>26</v>
      </c>
      <c r="I129" s="1">
        <v>21</v>
      </c>
      <c r="J129" s="1">
        <v>10</v>
      </c>
    </row>
    <row r="130" spans="1:10" ht="75" x14ac:dyDescent="0.25">
      <c r="A130" t="s">
        <v>49</v>
      </c>
      <c r="B130" s="1" t="s">
        <v>60</v>
      </c>
      <c r="C130" s="1" t="s">
        <v>60</v>
      </c>
      <c r="E130" s="1" t="s">
        <v>61</v>
      </c>
      <c r="F130" s="82">
        <v>45821.402442129627</v>
      </c>
      <c r="G130" s="1">
        <v>26</v>
      </c>
      <c r="H130" s="1">
        <v>26</v>
      </c>
      <c r="I130" s="1">
        <v>21</v>
      </c>
      <c r="J130" s="1">
        <v>10</v>
      </c>
    </row>
    <row r="131" spans="1:10" ht="105" x14ac:dyDescent="0.25">
      <c r="A131" t="s">
        <v>49</v>
      </c>
      <c r="B131" s="1" t="s">
        <v>62</v>
      </c>
      <c r="C131" s="1" t="s">
        <v>62</v>
      </c>
      <c r="D131" s="1" t="s">
        <v>62</v>
      </c>
      <c r="E131" s="1" t="s">
        <v>63</v>
      </c>
      <c r="F131" s="82">
        <v>45819.388738425929</v>
      </c>
      <c r="G131" s="1">
        <v>26</v>
      </c>
      <c r="H131" s="1">
        <v>26</v>
      </c>
      <c r="I131" s="1">
        <v>21</v>
      </c>
      <c r="J131" s="1">
        <v>10</v>
      </c>
    </row>
    <row r="132" spans="1:10" ht="60" x14ac:dyDescent="0.25">
      <c r="A132" t="s">
        <v>49</v>
      </c>
      <c r="B132" s="1" t="s">
        <v>64</v>
      </c>
      <c r="C132" s="1" t="s">
        <v>64</v>
      </c>
      <c r="E132" s="1" t="s">
        <v>65</v>
      </c>
      <c r="F132" s="82">
        <v>45819.39162037037</v>
      </c>
      <c r="G132" s="1">
        <v>26</v>
      </c>
      <c r="H132" s="1">
        <v>26</v>
      </c>
      <c r="I132" s="1">
        <v>21</v>
      </c>
      <c r="J132" s="1">
        <v>10</v>
      </c>
    </row>
    <row r="133" spans="1:10" ht="60" x14ac:dyDescent="0.25">
      <c r="A133" t="s">
        <v>49</v>
      </c>
      <c r="B133" s="1" t="s">
        <v>66</v>
      </c>
      <c r="C133" s="1" t="s">
        <v>66</v>
      </c>
      <c r="E133" s="1" t="s">
        <v>67</v>
      </c>
      <c r="F133" s="82">
        <v>45819.388622685183</v>
      </c>
      <c r="G133" s="1">
        <v>26</v>
      </c>
      <c r="H133" s="1">
        <v>26</v>
      </c>
      <c r="I133" s="1">
        <v>21</v>
      </c>
      <c r="J133" s="1">
        <v>10</v>
      </c>
    </row>
    <row r="134" spans="1:10" ht="90" x14ac:dyDescent="0.25">
      <c r="A134" t="s">
        <v>49</v>
      </c>
      <c r="B134" s="1" t="s">
        <v>68</v>
      </c>
      <c r="C134" s="1" t="s">
        <v>68</v>
      </c>
      <c r="E134" s="1" t="s">
        <v>69</v>
      </c>
      <c r="F134" s="82">
        <v>45819.609050925923</v>
      </c>
      <c r="G134" s="1">
        <v>26</v>
      </c>
      <c r="H134" s="1">
        <v>26</v>
      </c>
      <c r="I134" s="1">
        <v>21</v>
      </c>
      <c r="J134" s="1">
        <v>10</v>
      </c>
    </row>
    <row r="135" spans="1:10" ht="75" x14ac:dyDescent="0.25">
      <c r="A135" t="s">
        <v>49</v>
      </c>
      <c r="B135" s="1" t="s">
        <v>70</v>
      </c>
      <c r="C135" s="1" t="s">
        <v>70</v>
      </c>
      <c r="D135" s="1" t="s">
        <v>70</v>
      </c>
      <c r="E135" s="1" t="s">
        <v>71</v>
      </c>
      <c r="F135" s="82">
        <v>45819.388958333337</v>
      </c>
      <c r="G135" s="1">
        <v>26</v>
      </c>
      <c r="H135" s="1">
        <v>26</v>
      </c>
      <c r="I135" s="1">
        <v>21</v>
      </c>
      <c r="J135" s="1">
        <v>10</v>
      </c>
    </row>
    <row r="136" spans="1:10" ht="105" x14ac:dyDescent="0.25">
      <c r="A136" t="s">
        <v>49</v>
      </c>
      <c r="B136" s="1" t="s">
        <v>72</v>
      </c>
      <c r="E136" s="1" t="s">
        <v>73</v>
      </c>
      <c r="F136" s="82">
        <v>45819.389074074075</v>
      </c>
      <c r="G136" s="1">
        <v>26</v>
      </c>
      <c r="H136" s="1">
        <v>26</v>
      </c>
      <c r="I136" s="1">
        <v>21</v>
      </c>
      <c r="J136" s="1">
        <v>10</v>
      </c>
    </row>
    <row r="137" spans="1:10" ht="120" x14ac:dyDescent="0.25">
      <c r="A137" t="s">
        <v>49</v>
      </c>
      <c r="B137" s="1" t="s">
        <v>74</v>
      </c>
      <c r="C137" s="1" t="s">
        <v>74</v>
      </c>
      <c r="D137" s="1" t="s">
        <v>74</v>
      </c>
      <c r="E137" s="1" t="s">
        <v>75</v>
      </c>
      <c r="F137" s="82">
        <v>45819.389189814814</v>
      </c>
      <c r="G137" s="1">
        <v>26</v>
      </c>
      <c r="H137" s="1">
        <v>26</v>
      </c>
      <c r="I137" s="1">
        <v>21</v>
      </c>
      <c r="J137" s="1">
        <v>10</v>
      </c>
    </row>
    <row r="138" spans="1:10" ht="45" x14ac:dyDescent="0.25">
      <c r="A138" t="s">
        <v>49</v>
      </c>
      <c r="B138" s="1" t="s">
        <v>76</v>
      </c>
      <c r="E138" s="1" t="s">
        <v>77</v>
      </c>
      <c r="F138" s="82">
        <v>45819.389305555553</v>
      </c>
      <c r="G138" s="1">
        <v>26</v>
      </c>
      <c r="H138" s="1">
        <v>26</v>
      </c>
      <c r="I138" s="1">
        <v>21</v>
      </c>
      <c r="J138" s="1">
        <v>10</v>
      </c>
    </row>
    <row r="139" spans="1:10" ht="75" x14ac:dyDescent="0.25">
      <c r="A139" t="s">
        <v>49</v>
      </c>
      <c r="B139" s="1" t="s">
        <v>78</v>
      </c>
      <c r="C139" s="1" t="s">
        <v>78</v>
      </c>
      <c r="E139" s="1" t="s">
        <v>79</v>
      </c>
      <c r="F139" s="82">
        <v>45819.389421296299</v>
      </c>
      <c r="G139" s="1">
        <v>26</v>
      </c>
      <c r="H139" s="1">
        <v>26</v>
      </c>
      <c r="I139" s="1">
        <v>21</v>
      </c>
      <c r="J139" s="1">
        <v>10</v>
      </c>
    </row>
    <row r="140" spans="1:10" ht="75" x14ac:dyDescent="0.25">
      <c r="A140" t="s">
        <v>49</v>
      </c>
      <c r="B140" s="1" t="s">
        <v>80</v>
      </c>
      <c r="C140" s="1" t="s">
        <v>80</v>
      </c>
      <c r="E140" s="1" t="s">
        <v>81</v>
      </c>
      <c r="F140" s="82">
        <v>45819.389537037037</v>
      </c>
      <c r="G140" s="1">
        <v>26</v>
      </c>
      <c r="H140" s="1">
        <v>26</v>
      </c>
      <c r="I140" s="1">
        <v>21</v>
      </c>
      <c r="J140" s="1">
        <v>10</v>
      </c>
    </row>
    <row r="141" spans="1:10" ht="60" x14ac:dyDescent="0.25">
      <c r="A141" t="s">
        <v>49</v>
      </c>
      <c r="B141" s="1" t="s">
        <v>82</v>
      </c>
      <c r="C141" s="1" t="s">
        <v>82</v>
      </c>
      <c r="E141" s="1" t="s">
        <v>83</v>
      </c>
      <c r="F141" s="82">
        <v>45819.391516203701</v>
      </c>
      <c r="G141" s="1">
        <v>26</v>
      </c>
      <c r="H141" s="1">
        <v>26</v>
      </c>
      <c r="I141" s="1">
        <v>21</v>
      </c>
      <c r="J141" s="1">
        <v>10</v>
      </c>
    </row>
    <row r="142" spans="1:10" ht="90" x14ac:dyDescent="0.25">
      <c r="A142" t="s">
        <v>49</v>
      </c>
      <c r="B142" s="1" t="s">
        <v>84</v>
      </c>
      <c r="C142" s="1" t="s">
        <v>84</v>
      </c>
      <c r="D142" s="1" t="s">
        <v>84</v>
      </c>
      <c r="E142" s="1" t="s">
        <v>85</v>
      </c>
      <c r="F142" s="82">
        <v>45819.390416666669</v>
      </c>
      <c r="G142" s="1">
        <v>26</v>
      </c>
      <c r="H142" s="1">
        <v>26</v>
      </c>
      <c r="I142" s="1">
        <v>21</v>
      </c>
      <c r="J142" s="1">
        <v>10</v>
      </c>
    </row>
    <row r="143" spans="1:10" ht="90" x14ac:dyDescent="0.25">
      <c r="A143" t="s">
        <v>49</v>
      </c>
      <c r="B143" s="1" t="s">
        <v>86</v>
      </c>
      <c r="C143" s="1" t="s">
        <v>86</v>
      </c>
      <c r="D143" s="1" t="s">
        <v>86</v>
      </c>
      <c r="E143" s="1" t="s">
        <v>87</v>
      </c>
      <c r="F143" s="82">
        <v>45819.390543981484</v>
      </c>
      <c r="G143" s="1">
        <v>26</v>
      </c>
      <c r="H143" s="1">
        <v>26</v>
      </c>
      <c r="I143" s="1">
        <v>21</v>
      </c>
      <c r="J143" s="1">
        <v>10</v>
      </c>
    </row>
    <row r="144" spans="1:10" ht="90" x14ac:dyDescent="0.25">
      <c r="A144" t="s">
        <v>49</v>
      </c>
      <c r="B144" s="1" t="s">
        <v>88</v>
      </c>
      <c r="C144" s="1" t="s">
        <v>88</v>
      </c>
      <c r="D144" s="1" t="s">
        <v>88</v>
      </c>
      <c r="E144" s="1" t="s">
        <v>89</v>
      </c>
      <c r="F144" s="82">
        <v>45819.390682870369</v>
      </c>
      <c r="G144" s="1">
        <v>26</v>
      </c>
      <c r="H144" s="1">
        <v>26</v>
      </c>
      <c r="I144" s="1">
        <v>21</v>
      </c>
      <c r="J144" s="1">
        <v>10</v>
      </c>
    </row>
    <row r="145" spans="1:10" ht="90" x14ac:dyDescent="0.25">
      <c r="A145" t="s">
        <v>49</v>
      </c>
      <c r="B145" s="1" t="s">
        <v>90</v>
      </c>
      <c r="C145" s="1" t="s">
        <v>90</v>
      </c>
      <c r="D145" s="1" t="s">
        <v>90</v>
      </c>
      <c r="E145" s="1" t="s">
        <v>91</v>
      </c>
      <c r="F145" s="82">
        <v>45819.390810185185</v>
      </c>
      <c r="G145" s="1">
        <v>26</v>
      </c>
      <c r="H145" s="1">
        <v>26</v>
      </c>
      <c r="I145" s="1">
        <v>21</v>
      </c>
      <c r="J145" s="1">
        <v>10</v>
      </c>
    </row>
    <row r="146" spans="1:10" ht="60" x14ac:dyDescent="0.25">
      <c r="A146" t="s">
        <v>49</v>
      </c>
      <c r="B146" s="1" t="s">
        <v>92</v>
      </c>
      <c r="C146" s="1" t="s">
        <v>92</v>
      </c>
      <c r="E146" s="1" t="s">
        <v>93</v>
      </c>
      <c r="F146" s="82">
        <v>45819.391400462962</v>
      </c>
      <c r="G146" s="1">
        <v>26</v>
      </c>
      <c r="H146" s="1">
        <v>26</v>
      </c>
      <c r="I146" s="1">
        <v>21</v>
      </c>
      <c r="J146" s="1">
        <v>10</v>
      </c>
    </row>
    <row r="147" spans="1:10" ht="105" x14ac:dyDescent="0.25">
      <c r="A147" t="s">
        <v>49</v>
      </c>
      <c r="B147" s="1" t="s">
        <v>94</v>
      </c>
      <c r="C147" s="1" t="s">
        <v>94</v>
      </c>
      <c r="E147" s="1" t="s">
        <v>95</v>
      </c>
      <c r="F147" s="82">
        <v>45819.390925925924</v>
      </c>
      <c r="G147" s="1">
        <v>26</v>
      </c>
      <c r="H147" s="1">
        <v>26</v>
      </c>
      <c r="I147" s="1">
        <v>21</v>
      </c>
      <c r="J147" s="1">
        <v>10</v>
      </c>
    </row>
    <row r="148" spans="1:10" ht="75" x14ac:dyDescent="0.25">
      <c r="A148" t="s">
        <v>49</v>
      </c>
      <c r="B148" s="1" t="s">
        <v>96</v>
      </c>
      <c r="E148" s="1" t="s">
        <v>97</v>
      </c>
      <c r="F148" s="82">
        <v>45819.391041666669</v>
      </c>
      <c r="G148" s="1">
        <v>26</v>
      </c>
      <c r="H148" s="1">
        <v>26</v>
      </c>
      <c r="I148" s="1">
        <v>21</v>
      </c>
      <c r="J148" s="1">
        <v>10</v>
      </c>
    </row>
    <row r="149" spans="1:10" ht="60" x14ac:dyDescent="0.25">
      <c r="A149" t="s">
        <v>49</v>
      </c>
      <c r="B149" s="1" t="s">
        <v>98</v>
      </c>
      <c r="E149" s="1" t="s">
        <v>99</v>
      </c>
      <c r="F149" s="82">
        <v>45819.391157407408</v>
      </c>
      <c r="G149" s="1">
        <v>26</v>
      </c>
      <c r="H149" s="1">
        <v>26</v>
      </c>
      <c r="I149" s="1">
        <v>21</v>
      </c>
      <c r="J149" s="1">
        <v>10</v>
      </c>
    </row>
    <row r="150" spans="1:10" ht="30" x14ac:dyDescent="0.25">
      <c r="A150" t="s">
        <v>49</v>
      </c>
      <c r="B150" s="1" t="s">
        <v>100</v>
      </c>
      <c r="C150" s="1" t="s">
        <v>100</v>
      </c>
      <c r="E150" s="1" t="s">
        <v>101</v>
      </c>
      <c r="F150" s="82">
        <v>45819.391284722224</v>
      </c>
      <c r="G150" s="1">
        <v>26</v>
      </c>
      <c r="H150" s="1">
        <v>26</v>
      </c>
      <c r="I150" s="1">
        <v>21</v>
      </c>
      <c r="J150" s="1">
        <v>10</v>
      </c>
    </row>
  </sheetData>
  <pageMargins left="0.7" right="0.7" top="0.75" bottom="0.75" header="0.3" footer="0.3"/>
  <pageSetup paperSize="9" orientation="portrait" r:id="rId1"/>
  <headerFooter>
    <oddFooter>&amp;R_x000D_&amp;1#&amp;"Calibri"&amp;10&amp;K0000FF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2025-12-01T16:07:40Z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2025-11-05T10:49:07Z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2e086cbc-da93-490c-a4fc-8a580a57bda0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