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"/>
    </mc:Choice>
  </mc:AlternateContent>
  <xr:revisionPtr revIDLastSave="0" documentId="8_{643D6F07-BF60-4B30-BDDA-9FEA864D14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esięczne" sheetId="16" r:id="rId1"/>
    <sheet name="kwartalne" sheetId="1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0" i="16" l="1"/>
  <c r="M60" i="16"/>
  <c r="L60" i="16"/>
  <c r="K60" i="16"/>
  <c r="J60" i="16"/>
  <c r="I60" i="16"/>
  <c r="H60" i="16"/>
  <c r="G60" i="16"/>
  <c r="F60" i="16"/>
  <c r="E60" i="16"/>
  <c r="D60" i="16"/>
  <c r="C60" i="16"/>
  <c r="AA60" i="16"/>
  <c r="Z60" i="16"/>
  <c r="Y60" i="16"/>
  <c r="X60" i="16"/>
  <c r="W60" i="16"/>
  <c r="V60" i="16"/>
  <c r="U60" i="16"/>
  <c r="T60" i="16"/>
  <c r="S60" i="16"/>
  <c r="R60" i="16"/>
  <c r="Q60" i="16"/>
  <c r="P60" i="16"/>
  <c r="AA38" i="16"/>
  <c r="Z38" i="16"/>
  <c r="Y38" i="16"/>
  <c r="X38" i="16"/>
  <c r="W38" i="16"/>
  <c r="V38" i="16"/>
  <c r="U38" i="16"/>
  <c r="T38" i="16"/>
  <c r="S38" i="16"/>
  <c r="R38" i="16"/>
  <c r="Q38" i="16"/>
  <c r="P38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N54" i="16"/>
  <c r="M54" i="16"/>
  <c r="L54" i="16"/>
  <c r="K54" i="16"/>
  <c r="J54" i="16"/>
  <c r="I54" i="16"/>
  <c r="H54" i="16"/>
  <c r="G54" i="16"/>
  <c r="F54" i="16"/>
  <c r="E54" i="16"/>
  <c r="D54" i="16"/>
  <c r="C54" i="16"/>
  <c r="AA32" i="16"/>
  <c r="Z32" i="16"/>
  <c r="Y32" i="16"/>
  <c r="X32" i="16"/>
  <c r="W32" i="16"/>
  <c r="V32" i="16"/>
  <c r="U32" i="16"/>
  <c r="T32" i="16"/>
  <c r="S32" i="16"/>
  <c r="R32" i="16"/>
  <c r="Q32" i="16"/>
  <c r="P32" i="16"/>
  <c r="AA51" i="16"/>
  <c r="AA68" i="16" s="1"/>
  <c r="Z51" i="16"/>
  <c r="Z68" i="16" s="1"/>
  <c r="Y51" i="16"/>
  <c r="Y68" i="16" s="1"/>
  <c r="X51" i="16"/>
  <c r="X68" i="16" s="1"/>
  <c r="W51" i="16"/>
  <c r="W68" i="16" s="1"/>
  <c r="V51" i="16"/>
  <c r="V68" i="16" s="1"/>
  <c r="U51" i="16"/>
  <c r="T51" i="16"/>
  <c r="T68" i="16" s="1"/>
  <c r="S51" i="16"/>
  <c r="S68" i="16" s="1"/>
  <c r="R51" i="16"/>
  <c r="R68" i="16" s="1"/>
  <c r="Q51" i="16"/>
  <c r="Q68" i="16" s="1"/>
  <c r="P51" i="16"/>
  <c r="P68" i="16" s="1"/>
  <c r="N51" i="16"/>
  <c r="N68" i="16" s="1"/>
  <c r="M51" i="16"/>
  <c r="M68" i="16" s="1"/>
  <c r="L51" i="16"/>
  <c r="L68" i="16" s="1"/>
  <c r="K51" i="16"/>
  <c r="K68" i="16" s="1"/>
  <c r="J51" i="16"/>
  <c r="J68" i="16" s="1"/>
  <c r="I51" i="16"/>
  <c r="I68" i="16" s="1"/>
  <c r="H51" i="16"/>
  <c r="H68" i="16" s="1"/>
  <c r="G51" i="16"/>
  <c r="F51" i="16"/>
  <c r="F68" i="16" s="1"/>
  <c r="E51" i="16"/>
  <c r="E68" i="16" s="1"/>
  <c r="D51" i="16"/>
  <c r="D68" i="16" s="1"/>
  <c r="C51" i="16"/>
  <c r="C68" i="16" s="1"/>
  <c r="AA29" i="16"/>
  <c r="AA46" i="16" s="1"/>
  <c r="Z29" i="16"/>
  <c r="Z46" i="16" s="1"/>
  <c r="Y29" i="16"/>
  <c r="Y46" i="16" s="1"/>
  <c r="X29" i="16"/>
  <c r="X46" i="16" s="1"/>
  <c r="W29" i="16"/>
  <c r="W46" i="16" s="1"/>
  <c r="V29" i="16"/>
  <c r="V46" i="16" s="1"/>
  <c r="U29" i="16"/>
  <c r="U46" i="16" s="1"/>
  <c r="T29" i="16"/>
  <c r="T46" i="16" s="1"/>
  <c r="S29" i="16"/>
  <c r="S46" i="16" s="1"/>
  <c r="R29" i="16"/>
  <c r="R46" i="16" s="1"/>
  <c r="Q29" i="16"/>
  <c r="Q46" i="16" s="1"/>
  <c r="P29" i="16"/>
  <c r="P46" i="16" s="1"/>
  <c r="D38" i="16"/>
  <c r="E38" i="16"/>
  <c r="F38" i="16"/>
  <c r="G38" i="16"/>
  <c r="H38" i="16"/>
  <c r="I38" i="16"/>
  <c r="J38" i="16"/>
  <c r="K38" i="16"/>
  <c r="L38" i="16"/>
  <c r="M38" i="16"/>
  <c r="N38" i="16"/>
  <c r="D32" i="16"/>
  <c r="E32" i="16"/>
  <c r="F32" i="16"/>
  <c r="G32" i="16"/>
  <c r="H32" i="16"/>
  <c r="I32" i="16"/>
  <c r="J32" i="16"/>
  <c r="K32" i="16"/>
  <c r="L32" i="16"/>
  <c r="M32" i="16"/>
  <c r="N32" i="16"/>
  <c r="D29" i="16"/>
  <c r="D46" i="16" s="1"/>
  <c r="E29" i="16"/>
  <c r="F29" i="16"/>
  <c r="G29" i="16"/>
  <c r="H29" i="16"/>
  <c r="I29" i="16"/>
  <c r="J29" i="16"/>
  <c r="K29" i="16"/>
  <c r="L29" i="16"/>
  <c r="L46" i="16" s="1"/>
  <c r="M29" i="16"/>
  <c r="N29" i="16"/>
  <c r="C38" i="16"/>
  <c r="C32" i="16"/>
  <c r="C29" i="16"/>
  <c r="U68" i="16" l="1"/>
  <c r="N46" i="16"/>
  <c r="M46" i="16"/>
  <c r="G68" i="16"/>
  <c r="K46" i="16"/>
  <c r="J46" i="16"/>
  <c r="C46" i="16"/>
  <c r="F46" i="16"/>
  <c r="I46" i="16"/>
  <c r="G46" i="16"/>
  <c r="H46" i="16"/>
  <c r="E46" i="16"/>
  <c r="E83" i="17"/>
  <c r="K130" i="17"/>
  <c r="J130" i="17"/>
  <c r="I130" i="17"/>
  <c r="H130" i="17"/>
  <c r="F130" i="17"/>
  <c r="E130" i="17"/>
  <c r="D130" i="17"/>
  <c r="C130" i="17"/>
  <c r="K126" i="17"/>
  <c r="J126" i="17"/>
  <c r="I126" i="17"/>
  <c r="H126" i="17"/>
  <c r="F126" i="17"/>
  <c r="E126" i="17"/>
  <c r="D126" i="17"/>
  <c r="C126" i="17"/>
  <c r="K83" i="17"/>
  <c r="J83" i="17"/>
  <c r="I83" i="17"/>
  <c r="H83" i="17"/>
  <c r="F83" i="17"/>
  <c r="D83" i="17"/>
  <c r="C83" i="17"/>
  <c r="K79" i="17"/>
  <c r="J79" i="17"/>
  <c r="I79" i="17"/>
  <c r="H79" i="17"/>
  <c r="F79" i="17"/>
  <c r="E79" i="17"/>
  <c r="D79" i="17"/>
  <c r="C79" i="17"/>
  <c r="K110" i="17"/>
  <c r="J110" i="17"/>
  <c r="I110" i="17"/>
  <c r="H110" i="17"/>
  <c r="F110" i="17"/>
  <c r="E110" i="17"/>
  <c r="D110" i="17"/>
  <c r="C110" i="17"/>
  <c r="K63" i="17"/>
  <c r="J63" i="17"/>
  <c r="I63" i="17"/>
  <c r="H63" i="17"/>
  <c r="F63" i="17"/>
  <c r="E63" i="17"/>
  <c r="D63" i="17"/>
  <c r="C63" i="17"/>
  <c r="K104" i="17"/>
  <c r="J104" i="17"/>
  <c r="I104" i="17"/>
  <c r="H104" i="17"/>
  <c r="F104" i="17"/>
  <c r="E104" i="17"/>
  <c r="D104" i="17"/>
  <c r="C104" i="17"/>
  <c r="K57" i="17"/>
  <c r="J57" i="17"/>
  <c r="I57" i="17"/>
  <c r="H57" i="17"/>
  <c r="F57" i="17"/>
  <c r="E57" i="17"/>
  <c r="D57" i="17"/>
  <c r="C57" i="17"/>
  <c r="K101" i="17"/>
  <c r="J101" i="17"/>
  <c r="I101" i="17"/>
  <c r="H101" i="17"/>
  <c r="F101" i="17"/>
  <c r="E101" i="17"/>
  <c r="D101" i="17"/>
  <c r="D135" i="17" s="1"/>
  <c r="D142" i="17" s="1"/>
  <c r="C101" i="17"/>
  <c r="C135" i="17" s="1"/>
  <c r="C142" i="17" s="1"/>
  <c r="K54" i="17"/>
  <c r="J54" i="17"/>
  <c r="I54" i="17"/>
  <c r="H54" i="17"/>
  <c r="F54" i="17"/>
  <c r="E54" i="17"/>
  <c r="D54" i="17"/>
  <c r="C54" i="17"/>
  <c r="K42" i="17"/>
  <c r="J42" i="17"/>
  <c r="I42" i="17"/>
  <c r="H42" i="17"/>
  <c r="F42" i="17"/>
  <c r="E42" i="17"/>
  <c r="D42" i="17"/>
  <c r="C42" i="17"/>
  <c r="H135" i="17" l="1"/>
  <c r="H142" i="17" s="1"/>
  <c r="D88" i="17"/>
  <c r="D95" i="17" s="1"/>
  <c r="I88" i="17"/>
  <c r="I95" i="17" s="1"/>
  <c r="F88" i="17"/>
  <c r="F95" i="17" s="1"/>
  <c r="K135" i="17"/>
  <c r="K142" i="17" s="1"/>
  <c r="H88" i="17"/>
  <c r="H95" i="17" s="1"/>
  <c r="I135" i="17"/>
  <c r="I142" i="17" s="1"/>
  <c r="J135" i="17"/>
  <c r="J142" i="17" s="1"/>
  <c r="K88" i="17"/>
  <c r="K95" i="17" s="1"/>
  <c r="J88" i="17"/>
  <c r="J95" i="17" s="1"/>
  <c r="E88" i="17"/>
  <c r="E95" i="17" s="1"/>
  <c r="E135" i="17"/>
  <c r="E142" i="17" s="1"/>
  <c r="F135" i="17"/>
  <c r="F142" i="17" s="1"/>
  <c r="C88" i="17"/>
  <c r="C95" i="17" s="1"/>
  <c r="J40" i="17"/>
  <c r="J39" i="17"/>
  <c r="J38" i="17"/>
  <c r="J37" i="17"/>
  <c r="J35" i="17"/>
  <c r="J34" i="17"/>
  <c r="J33" i="17"/>
  <c r="J32" i="17" s="1"/>
  <c r="J31" i="17"/>
  <c r="J30" i="17"/>
  <c r="J29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5" i="17"/>
  <c r="J14" i="17"/>
  <c r="J13" i="17"/>
  <c r="J12" i="17"/>
  <c r="J11" i="17"/>
  <c r="J9" i="17"/>
  <c r="J8" i="17"/>
  <c r="I40" i="17"/>
  <c r="I39" i="17"/>
  <c r="I38" i="17"/>
  <c r="I37" i="17"/>
  <c r="I35" i="17"/>
  <c r="I34" i="17"/>
  <c r="I33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5" i="17"/>
  <c r="I14" i="17"/>
  <c r="I13" i="17"/>
  <c r="I12" i="17"/>
  <c r="I11" i="17"/>
  <c r="I9" i="17"/>
  <c r="I8" i="17"/>
  <c r="H40" i="17"/>
  <c r="H39" i="17"/>
  <c r="H38" i="17"/>
  <c r="H37" i="17"/>
  <c r="H35" i="17"/>
  <c r="H34" i="17"/>
  <c r="H33" i="17"/>
  <c r="H32" i="17" s="1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5" i="17"/>
  <c r="H14" i="17"/>
  <c r="H13" i="17"/>
  <c r="H12" i="17"/>
  <c r="H11" i="17"/>
  <c r="H9" i="17"/>
  <c r="H8" i="17"/>
  <c r="E40" i="17"/>
  <c r="E39" i="17"/>
  <c r="E38" i="17"/>
  <c r="E37" i="17"/>
  <c r="E36" i="17" s="1"/>
  <c r="E35" i="17"/>
  <c r="E34" i="17"/>
  <c r="E33" i="17"/>
  <c r="E32" i="17" s="1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5" i="17"/>
  <c r="E14" i="17"/>
  <c r="E13" i="17"/>
  <c r="E12" i="17"/>
  <c r="E11" i="17"/>
  <c r="E10" i="17" s="1"/>
  <c r="E9" i="17"/>
  <c r="E8" i="17"/>
  <c r="D40" i="17"/>
  <c r="D39" i="17"/>
  <c r="D38" i="17"/>
  <c r="D37" i="17"/>
  <c r="D35" i="17"/>
  <c r="D34" i="17"/>
  <c r="D33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5" i="17"/>
  <c r="D14" i="17"/>
  <c r="D13" i="17"/>
  <c r="D12" i="17"/>
  <c r="D11" i="17"/>
  <c r="D10" i="17" s="1"/>
  <c r="D9" i="17"/>
  <c r="D8" i="17"/>
  <c r="C40" i="17"/>
  <c r="C39" i="17"/>
  <c r="C38" i="17"/>
  <c r="C37" i="17"/>
  <c r="C36" i="17" s="1"/>
  <c r="C35" i="17"/>
  <c r="C34" i="17"/>
  <c r="C33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5" i="17"/>
  <c r="C14" i="17"/>
  <c r="C13" i="17"/>
  <c r="C12" i="17"/>
  <c r="C11" i="17"/>
  <c r="C9" i="17"/>
  <c r="C8" i="17"/>
  <c r="K40" i="17"/>
  <c r="K39" i="17"/>
  <c r="K38" i="17"/>
  <c r="K37" i="17"/>
  <c r="K36" i="17" s="1"/>
  <c r="K35" i="17"/>
  <c r="K34" i="17"/>
  <c r="K33" i="17"/>
  <c r="K31" i="17"/>
  <c r="K30" i="17"/>
  <c r="K29" i="17"/>
  <c r="K28" i="17"/>
  <c r="K27" i="17"/>
  <c r="K26" i="17"/>
  <c r="K25" i="17"/>
  <c r="K24" i="17"/>
  <c r="K23" i="17"/>
  <c r="K22" i="17"/>
  <c r="K21" i="17"/>
  <c r="K20" i="17"/>
  <c r="K19" i="17"/>
  <c r="K18" i="17"/>
  <c r="K17" i="17"/>
  <c r="K15" i="17"/>
  <c r="K14" i="17"/>
  <c r="K13" i="17"/>
  <c r="K12" i="17"/>
  <c r="K11" i="17"/>
  <c r="K9" i="17"/>
  <c r="K8" i="17"/>
  <c r="K7" i="17" s="1"/>
  <c r="F40" i="17"/>
  <c r="F39" i="17"/>
  <c r="F38" i="17"/>
  <c r="F37" i="17"/>
  <c r="F35" i="17"/>
  <c r="F34" i="17"/>
  <c r="F33" i="17"/>
  <c r="F32" i="17" s="1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5" i="17"/>
  <c r="F14" i="17"/>
  <c r="F13" i="17"/>
  <c r="F12" i="17"/>
  <c r="F11" i="17"/>
  <c r="F9" i="17"/>
  <c r="F8" i="17"/>
  <c r="D36" i="17" l="1"/>
  <c r="I32" i="17"/>
  <c r="I7" i="17"/>
  <c r="I41" i="17" s="1"/>
  <c r="I48" i="17" s="1"/>
  <c r="K10" i="17"/>
  <c r="I36" i="17"/>
  <c r="C32" i="17"/>
  <c r="E7" i="17"/>
  <c r="I10" i="17"/>
  <c r="C7" i="17"/>
  <c r="D16" i="17"/>
  <c r="J7" i="17"/>
  <c r="F7" i="17"/>
  <c r="K16" i="17"/>
  <c r="C10" i="17"/>
  <c r="J36" i="17"/>
  <c r="C16" i="17"/>
  <c r="H16" i="17"/>
  <c r="F36" i="17"/>
  <c r="D32" i="17"/>
  <c r="H7" i="17"/>
  <c r="I16" i="17"/>
  <c r="J10" i="17"/>
  <c r="J16" i="17"/>
  <c r="F10" i="17"/>
  <c r="H36" i="17"/>
  <c r="F16" i="17"/>
  <c r="K32" i="17"/>
  <c r="D7" i="17"/>
  <c r="E16" i="17"/>
  <c r="H10" i="17"/>
  <c r="AA22" i="16"/>
  <c r="Z22" i="16"/>
  <c r="Y22" i="16"/>
  <c r="X22" i="16"/>
  <c r="W22" i="16"/>
  <c r="V22" i="16"/>
  <c r="U22" i="16"/>
  <c r="T22" i="16"/>
  <c r="S22" i="16"/>
  <c r="R22" i="16"/>
  <c r="Q22" i="16"/>
  <c r="P22" i="16"/>
  <c r="AA21" i="16"/>
  <c r="Z21" i="16"/>
  <c r="Y21" i="16"/>
  <c r="X21" i="16"/>
  <c r="W21" i="16"/>
  <c r="V21" i="16"/>
  <c r="U21" i="16"/>
  <c r="T21" i="16"/>
  <c r="S21" i="16"/>
  <c r="R21" i="16"/>
  <c r="Q21" i="16"/>
  <c r="P21" i="16"/>
  <c r="AA20" i="16"/>
  <c r="Z20" i="16"/>
  <c r="Y20" i="16"/>
  <c r="X20" i="16"/>
  <c r="W20" i="16"/>
  <c r="V20" i="16"/>
  <c r="U20" i="16"/>
  <c r="T20" i="16"/>
  <c r="S20" i="16"/>
  <c r="R20" i="16"/>
  <c r="Q20" i="16"/>
  <c r="P20" i="16"/>
  <c r="AA19" i="16"/>
  <c r="Z19" i="16"/>
  <c r="Y19" i="16"/>
  <c r="X19" i="16"/>
  <c r="W19" i="16"/>
  <c r="V19" i="16"/>
  <c r="U19" i="16"/>
  <c r="T19" i="16"/>
  <c r="S19" i="16"/>
  <c r="R19" i="16"/>
  <c r="Q19" i="16"/>
  <c r="P19" i="16"/>
  <c r="AA18" i="16"/>
  <c r="Z18" i="16"/>
  <c r="Y18" i="16"/>
  <c r="X18" i="16"/>
  <c r="W18" i="16"/>
  <c r="V18" i="16"/>
  <c r="U18" i="16"/>
  <c r="T18" i="16"/>
  <c r="S18" i="16"/>
  <c r="R18" i="16"/>
  <c r="Q18" i="16"/>
  <c r="P18" i="16"/>
  <c r="AA17" i="16"/>
  <c r="Z17" i="16"/>
  <c r="Z16" i="16" s="1"/>
  <c r="Y17" i="16"/>
  <c r="Y16" i="16" s="1"/>
  <c r="X17" i="16"/>
  <c r="X16" i="16" s="1"/>
  <c r="W17" i="16"/>
  <c r="W16" i="16" s="1"/>
  <c r="V17" i="16"/>
  <c r="V16" i="16" s="1"/>
  <c r="U17" i="16"/>
  <c r="T17" i="16"/>
  <c r="T16" i="16" s="1"/>
  <c r="S17" i="16"/>
  <c r="R17" i="16"/>
  <c r="Q17" i="16"/>
  <c r="Q16" i="16" s="1"/>
  <c r="P17" i="16"/>
  <c r="P16" i="16" s="1"/>
  <c r="AA15" i="16"/>
  <c r="Z15" i="16"/>
  <c r="Y15" i="16"/>
  <c r="X15" i="16"/>
  <c r="W15" i="16"/>
  <c r="V15" i="16"/>
  <c r="U15" i="16"/>
  <c r="T15" i="16"/>
  <c r="S15" i="16"/>
  <c r="R15" i="16"/>
  <c r="Q15" i="16"/>
  <c r="P15" i="16"/>
  <c r="AA14" i="16"/>
  <c r="Z14" i="16"/>
  <c r="Y14" i="16"/>
  <c r="X14" i="16"/>
  <c r="W14" i="16"/>
  <c r="V14" i="16"/>
  <c r="U14" i="16"/>
  <c r="T14" i="16"/>
  <c r="S14" i="16"/>
  <c r="R14" i="16"/>
  <c r="Q14" i="16"/>
  <c r="P14" i="16"/>
  <c r="AA13" i="16"/>
  <c r="Z13" i="16"/>
  <c r="Y13" i="16"/>
  <c r="X13" i="16"/>
  <c r="W13" i="16"/>
  <c r="V13" i="16"/>
  <c r="U13" i="16"/>
  <c r="T13" i="16"/>
  <c r="S13" i="16"/>
  <c r="R13" i="16"/>
  <c r="Q13" i="16"/>
  <c r="P13" i="16"/>
  <c r="AA12" i="16"/>
  <c r="Z12" i="16"/>
  <c r="Y12" i="16"/>
  <c r="X12" i="16"/>
  <c r="W12" i="16"/>
  <c r="V12" i="16"/>
  <c r="U12" i="16"/>
  <c r="T12" i="16"/>
  <c r="S12" i="16"/>
  <c r="R12" i="16"/>
  <c r="Q12" i="16"/>
  <c r="P12" i="16"/>
  <c r="AA11" i="16"/>
  <c r="Z11" i="16"/>
  <c r="Z10" i="16" s="1"/>
  <c r="Y11" i="16"/>
  <c r="Y10" i="16" s="1"/>
  <c r="X11" i="16"/>
  <c r="X10" i="16" s="1"/>
  <c r="W11" i="16"/>
  <c r="V11" i="16"/>
  <c r="U11" i="16"/>
  <c r="U10" i="16" s="1"/>
  <c r="T11" i="16"/>
  <c r="T10" i="16" s="1"/>
  <c r="S11" i="16"/>
  <c r="S10" i="16" s="1"/>
  <c r="R11" i="16"/>
  <c r="Q11" i="16"/>
  <c r="Q10" i="16" s="1"/>
  <c r="P11" i="16"/>
  <c r="P10" i="16" s="1"/>
  <c r="AA9" i="16"/>
  <c r="Z9" i="16"/>
  <c r="Y9" i="16"/>
  <c r="X9" i="16"/>
  <c r="W9" i="16"/>
  <c r="V9" i="16"/>
  <c r="U9" i="16"/>
  <c r="T9" i="16"/>
  <c r="S9" i="16"/>
  <c r="R9" i="16"/>
  <c r="Q9" i="16"/>
  <c r="P9" i="16"/>
  <c r="AA8" i="16"/>
  <c r="Z8" i="16"/>
  <c r="Z7" i="16" s="1"/>
  <c r="Z24" i="16" s="1"/>
  <c r="Y8" i="16"/>
  <c r="Y7" i="16" s="1"/>
  <c r="Y24" i="16" s="1"/>
  <c r="X8" i="16"/>
  <c r="X7" i="16" s="1"/>
  <c r="X24" i="16" s="1"/>
  <c r="W8" i="16"/>
  <c r="W7" i="16" s="1"/>
  <c r="W24" i="16" s="1"/>
  <c r="V8" i="16"/>
  <c r="V7" i="16" s="1"/>
  <c r="V24" i="16" s="1"/>
  <c r="U8" i="16"/>
  <c r="U7" i="16" s="1"/>
  <c r="T8" i="16"/>
  <c r="T7" i="16" s="1"/>
  <c r="T24" i="16" s="1"/>
  <c r="S8" i="16"/>
  <c r="R8" i="16"/>
  <c r="Q8" i="16"/>
  <c r="Q7" i="16" s="1"/>
  <c r="P8" i="16"/>
  <c r="N22" i="16"/>
  <c r="N21" i="16"/>
  <c r="N20" i="16"/>
  <c r="N19" i="16"/>
  <c r="N18" i="16"/>
  <c r="N17" i="16"/>
  <c r="N15" i="16"/>
  <c r="N14" i="16"/>
  <c r="N13" i="16"/>
  <c r="N12" i="16"/>
  <c r="N11" i="16"/>
  <c r="N9" i="16"/>
  <c r="N8" i="16"/>
  <c r="K22" i="16"/>
  <c r="K21" i="16"/>
  <c r="K20" i="16"/>
  <c r="K19" i="16"/>
  <c r="K18" i="16"/>
  <c r="K17" i="16"/>
  <c r="K15" i="16"/>
  <c r="K14" i="16"/>
  <c r="K13" i="16"/>
  <c r="K12" i="16"/>
  <c r="K11" i="16"/>
  <c r="K9" i="16"/>
  <c r="K8" i="16"/>
  <c r="H22" i="16"/>
  <c r="H21" i="16"/>
  <c r="H20" i="16"/>
  <c r="H19" i="16"/>
  <c r="H18" i="16"/>
  <c r="H17" i="16"/>
  <c r="H16" i="16" s="1"/>
  <c r="H15" i="16"/>
  <c r="H14" i="16"/>
  <c r="H13" i="16"/>
  <c r="H12" i="16"/>
  <c r="H11" i="16"/>
  <c r="H9" i="16"/>
  <c r="H8" i="16"/>
  <c r="E22" i="16"/>
  <c r="E21" i="16"/>
  <c r="E20" i="16"/>
  <c r="E19" i="16"/>
  <c r="E18" i="16"/>
  <c r="E17" i="16"/>
  <c r="E15" i="16"/>
  <c r="E14" i="16"/>
  <c r="E13" i="16"/>
  <c r="E12" i="16"/>
  <c r="E11" i="16"/>
  <c r="E9" i="16"/>
  <c r="E8" i="16"/>
  <c r="M22" i="16"/>
  <c r="M21" i="16"/>
  <c r="M20" i="16"/>
  <c r="M19" i="16"/>
  <c r="M18" i="16"/>
  <c r="M17" i="16"/>
  <c r="M16" i="16" s="1"/>
  <c r="M15" i="16"/>
  <c r="M14" i="16"/>
  <c r="M13" i="16"/>
  <c r="M12" i="16"/>
  <c r="M11" i="16"/>
  <c r="M9" i="16"/>
  <c r="M8" i="16"/>
  <c r="L22" i="16"/>
  <c r="L21" i="16"/>
  <c r="L20" i="16"/>
  <c r="L19" i="16"/>
  <c r="L18" i="16"/>
  <c r="L17" i="16"/>
  <c r="L15" i="16"/>
  <c r="L14" i="16"/>
  <c r="L13" i="16"/>
  <c r="L12" i="16"/>
  <c r="L11" i="16"/>
  <c r="L9" i="16"/>
  <c r="L8" i="16"/>
  <c r="J22" i="16"/>
  <c r="J21" i="16"/>
  <c r="J20" i="16"/>
  <c r="J19" i="16"/>
  <c r="J18" i="16"/>
  <c r="J17" i="16"/>
  <c r="J15" i="16"/>
  <c r="J14" i="16"/>
  <c r="J13" i="16"/>
  <c r="J12" i="16"/>
  <c r="J11" i="16"/>
  <c r="J9" i="16"/>
  <c r="J8" i="16"/>
  <c r="I22" i="16"/>
  <c r="I21" i="16"/>
  <c r="I20" i="16"/>
  <c r="I19" i="16"/>
  <c r="I18" i="16"/>
  <c r="I17" i="16"/>
  <c r="I15" i="16"/>
  <c r="I14" i="16"/>
  <c r="I13" i="16"/>
  <c r="I12" i="16"/>
  <c r="I11" i="16"/>
  <c r="I9" i="16"/>
  <c r="I8" i="16"/>
  <c r="G22" i="16"/>
  <c r="G21" i="16"/>
  <c r="G20" i="16"/>
  <c r="G19" i="16"/>
  <c r="G18" i="16"/>
  <c r="G17" i="16"/>
  <c r="G15" i="16"/>
  <c r="G14" i="16"/>
  <c r="G13" i="16"/>
  <c r="G12" i="16"/>
  <c r="G11" i="16"/>
  <c r="G9" i="16"/>
  <c r="G8" i="16"/>
  <c r="F22" i="16"/>
  <c r="F21" i="16"/>
  <c r="F20" i="16"/>
  <c r="F19" i="16"/>
  <c r="F18" i="16"/>
  <c r="F17" i="16"/>
  <c r="F15" i="16"/>
  <c r="F14" i="16"/>
  <c r="F13" i="16"/>
  <c r="F12" i="16"/>
  <c r="F11" i="16"/>
  <c r="F9" i="16"/>
  <c r="F8" i="16"/>
  <c r="F7" i="16" s="1"/>
  <c r="D22" i="16"/>
  <c r="D21" i="16"/>
  <c r="D20" i="16"/>
  <c r="D19" i="16"/>
  <c r="D18" i="16"/>
  <c r="D17" i="16"/>
  <c r="D15" i="16"/>
  <c r="D14" i="16"/>
  <c r="D13" i="16"/>
  <c r="D12" i="16"/>
  <c r="D11" i="16"/>
  <c r="D10" i="16" s="1"/>
  <c r="D9" i="16"/>
  <c r="D8" i="16"/>
  <c r="D7" i="16" s="1"/>
  <c r="C22" i="16"/>
  <c r="C21" i="16"/>
  <c r="C20" i="16"/>
  <c r="C19" i="16"/>
  <c r="C18" i="16"/>
  <c r="C17" i="16"/>
  <c r="C15" i="16"/>
  <c r="C14" i="16"/>
  <c r="C13" i="16"/>
  <c r="C12" i="16"/>
  <c r="C11" i="16"/>
  <c r="C10" i="16" s="1"/>
  <c r="C9" i="16"/>
  <c r="C8" i="16"/>
  <c r="E41" i="17" l="1"/>
  <c r="E48" i="17" s="1"/>
  <c r="D41" i="17"/>
  <c r="D48" i="17" s="1"/>
  <c r="K41" i="17"/>
  <c r="K48" i="17" s="1"/>
  <c r="G7" i="16"/>
  <c r="G24" i="16" s="1"/>
  <c r="E16" i="16"/>
  <c r="Q24" i="16"/>
  <c r="AA16" i="16"/>
  <c r="W10" i="16"/>
  <c r="AA10" i="16"/>
  <c r="F10" i="16"/>
  <c r="G10" i="16"/>
  <c r="J7" i="16"/>
  <c r="K16" i="16"/>
  <c r="AA7" i="16"/>
  <c r="AA24" i="16" s="1"/>
  <c r="L16" i="16"/>
  <c r="I7" i="16"/>
  <c r="I24" i="16" s="1"/>
  <c r="I10" i="16"/>
  <c r="L7" i="16"/>
  <c r="N16" i="16"/>
  <c r="P7" i="16"/>
  <c r="P24" i="16" s="1"/>
  <c r="R10" i="16"/>
  <c r="C16" i="16"/>
  <c r="J10" i="16"/>
  <c r="N10" i="16"/>
  <c r="R16" i="16"/>
  <c r="D16" i="16"/>
  <c r="D24" i="16" s="1"/>
  <c r="L10" i="16"/>
  <c r="E7" i="16"/>
  <c r="E24" i="16" s="1"/>
  <c r="F41" i="17"/>
  <c r="F48" i="17" s="1"/>
  <c r="S7" i="16"/>
  <c r="S16" i="16"/>
  <c r="V10" i="16"/>
  <c r="F16" i="16"/>
  <c r="F24" i="16" s="1"/>
  <c r="M10" i="16"/>
  <c r="H7" i="16"/>
  <c r="H24" i="16" s="1"/>
  <c r="J41" i="17"/>
  <c r="J48" i="17" s="1"/>
  <c r="U16" i="16"/>
  <c r="U24" i="16" s="1"/>
  <c r="G16" i="16"/>
  <c r="E10" i="16"/>
  <c r="K7" i="16"/>
  <c r="R7" i="16"/>
  <c r="M7" i="16"/>
  <c r="M24" i="16" s="1"/>
  <c r="I16" i="16"/>
  <c r="H10" i="16"/>
  <c r="N7" i="16"/>
  <c r="H41" i="17"/>
  <c r="H48" i="17" s="1"/>
  <c r="C41" i="17"/>
  <c r="C48" i="17" s="1"/>
  <c r="C7" i="16"/>
  <c r="C24" i="16" s="1"/>
  <c r="J16" i="16"/>
  <c r="J24" i="16" s="1"/>
  <c r="K10" i="16"/>
  <c r="R24" i="16" l="1"/>
  <c r="L24" i="16"/>
  <c r="K24" i="16"/>
  <c r="N24" i="16"/>
  <c r="S24" i="16"/>
</calcChain>
</file>

<file path=xl/sharedStrings.xml><?xml version="1.0" encoding="utf-8"?>
<sst xmlns="http://schemas.openxmlformats.org/spreadsheetml/2006/main" count="281" uniqueCount="84">
  <si>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</si>
  <si>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</si>
  <si>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</si>
  <si>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</si>
  <si>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</si>
  <si>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</si>
  <si>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</si>
  <si>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</si>
  <si>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</si>
  <si>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</si>
  <si>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</si>
  <si>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</si>
  <si>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</si>
  <si>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</si>
  <si>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</si>
  <si>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</si>
  <si>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</si>
  <si>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</si>
  <si>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</si>
  <si>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</si>
  <si>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RUCHOMOŚCI</t>
  </si>
  <si>
    <t>budynki przemysłowe</t>
  </si>
  <si>
    <t>obiekty handlowe i usługowe</t>
  </si>
  <si>
    <t>obiekty biurowe</t>
  </si>
  <si>
    <t>hotele i obiekty rekreacyjne</t>
  </si>
  <si>
    <t>inne</t>
  </si>
  <si>
    <t xml:space="preserve">NIERUCHOMOŚCI </t>
  </si>
  <si>
    <t>OGÓŁEM RUCHOMOŚCI I NIERUCHOMOŚCI</t>
  </si>
  <si>
    <t>pojazdy ciężkie</t>
  </si>
  <si>
    <t>osobowe</t>
  </si>
  <si>
    <t>ciężarowe do 3,5 t</t>
  </si>
  <si>
    <t>ciężarowe pow. 3,5 t</t>
  </si>
  <si>
    <t>ciągniki siodłowe</t>
  </si>
  <si>
    <t>naczepy / przyczepy</t>
  </si>
  <si>
    <t>autobusy</t>
  </si>
  <si>
    <t>fotowoltaika</t>
  </si>
  <si>
    <t>stacje ładowania pojazdów elektrycznych (na użytek własny i komercyjny)</t>
  </si>
  <si>
    <t>wiatraki i turbiny wiatrowe</t>
  </si>
  <si>
    <t>I 2024</t>
  </si>
  <si>
    <t>I 2025</t>
  </si>
  <si>
    <t>pojazdy</t>
  </si>
  <si>
    <t>maszyny</t>
  </si>
  <si>
    <t>sprzęt budowlany</t>
  </si>
  <si>
    <t>maszyny rolnicze</t>
  </si>
  <si>
    <t>statki, samoloty, kolej</t>
  </si>
  <si>
    <t>ruchomości - leasing</t>
  </si>
  <si>
    <t>ruchomości - leasing + pożyczka</t>
  </si>
  <si>
    <t>Łączne finansowanie leasingiem i pożyczką</t>
  </si>
  <si>
    <t>Finansowanie leasingiem</t>
  </si>
  <si>
    <t>Finasowanie pożyczką</t>
  </si>
  <si>
    <t>II 2024</t>
  </si>
  <si>
    <t>IV 2024</t>
  </si>
  <si>
    <t>V 2024</t>
  </si>
  <si>
    <t>III 2024</t>
  </si>
  <si>
    <t>VI 2024</t>
  </si>
  <si>
    <t>VII 2024</t>
  </si>
  <si>
    <t>VIII 2024</t>
  </si>
  <si>
    <t>IX 2024</t>
  </si>
  <si>
    <t>X 2024</t>
  </si>
  <si>
    <t>XI 2024</t>
  </si>
  <si>
    <t>XII 2024</t>
  </si>
  <si>
    <t>II 2025</t>
  </si>
  <si>
    <t>III 2025</t>
  </si>
  <si>
    <t>IV 2025</t>
  </si>
  <si>
    <t>V 2025</t>
  </si>
  <si>
    <t>VI 2025</t>
  </si>
  <si>
    <t>VII 2025</t>
  </si>
  <si>
    <t>VIII 2025</t>
  </si>
  <si>
    <t>IX 2025</t>
  </si>
  <si>
    <t>X 2025</t>
  </si>
  <si>
    <t>XI 2025</t>
  </si>
  <si>
    <t>XII 2025</t>
  </si>
  <si>
    <t>magazyny energii</t>
  </si>
  <si>
    <t>pompy ciepła</t>
  </si>
  <si>
    <t>INNE RUCHOMOŚCI</t>
  </si>
  <si>
    <t>I-IV kw. 2024</t>
  </si>
  <si>
    <t>I-IV kw. 2025</t>
  </si>
  <si>
    <t>I kw. 2024</t>
  </si>
  <si>
    <t>I-II kw. 2024</t>
  </si>
  <si>
    <t>I-III kw. 2024</t>
  </si>
  <si>
    <t>I kw. 2025</t>
  </si>
  <si>
    <t>I-II kw. 2025</t>
  </si>
  <si>
    <t>I-III kw. 2025</t>
  </si>
  <si>
    <t>Związek Polskiego Leasingu, Warszawa 18-02-2026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</si>
</sst>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z_ł_-;\-* #,##0.00\ _z_ł_-;_-* &quot;-&quot;??\ _z_ł_-;_-@_-"/>
    <numFmt numFmtId="165" formatCode="#,##0.0"/>
    <numFmt numFmtId="166" formatCode="#,##0.0000"/>
    <numFmt numFmtId="167" formatCode="#,##0.00000"/>
    <numFmt numFmtId="168" formatCode="#,##0.0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b/>
      <sz val="8"/>
      <color theme="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C35E2"/>
        <bgColor indexed="64"/>
      </patternFill>
    </fill>
    <fill>
      <patternFill patternType="solid">
        <fgColor rgb="FF5B9BD6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 applyBorder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3" fillId="0" borderId="0" applyBorder="0"/>
  </cellStyleXfs>
  <cellXfs count="45">
    <xf numFmtId="0" fontId="0" fillId="0" borderId="0" xfId="0"/>
    <xf numFmtId="0" fontId="3" fillId="0" borderId="0" xfId="4"/>
    <xf numFmtId="0" fontId="9" fillId="3" borderId="3" xfId="4" applyFont="1" applyFill="1" applyBorder="1" applyAlignment="1">
      <alignment horizontal="center" vertical="center" wrapText="1"/>
    </xf>
    <xf numFmtId="0" fontId="10" fillId="2" borderId="4" xfId="4" applyFont="1" applyFill="1" applyBorder="1" applyAlignment="1">
      <alignment vertical="center"/>
    </xf>
    <xf numFmtId="3" fontId="10" fillId="0" borderId="4" xfId="4" applyNumberFormat="1" applyFont="1" applyBorder="1" applyAlignment="1">
      <alignment vertical="center"/>
    </xf>
    <xf numFmtId="0" fontId="11" fillId="2" borderId="4" xfId="4" applyFont="1" applyFill="1" applyBorder="1" applyAlignment="1">
      <alignment horizontal="left" vertical="center" indent="1"/>
    </xf>
    <xf numFmtId="3" fontId="11" fillId="0" borderId="4" xfId="4" applyNumberFormat="1" applyFont="1" applyBorder="1" applyAlignment="1">
      <alignment vertical="center"/>
    </xf>
    <xf numFmtId="0" fontId="3" fillId="2" borderId="4" xfId="4" applyFill="1" applyBorder="1" applyAlignment="1">
      <alignment horizontal="left" vertical="center" indent="1"/>
    </xf>
    <xf numFmtId="3" fontId="3" fillId="0" borderId="4" xfId="4" applyNumberFormat="1" applyBorder="1" applyAlignment="1">
      <alignment vertical="center"/>
    </xf>
    <xf numFmtId="0" fontId="11" fillId="2" borderId="4" xfId="4" applyFont="1" applyFill="1" applyBorder="1" applyAlignment="1">
      <alignment horizontal="left" vertical="center" indent="2"/>
    </xf>
    <xf numFmtId="0" fontId="12" fillId="2" borderId="5" xfId="4" applyFont="1" applyFill="1" applyBorder="1" applyAlignment="1">
      <alignment vertical="center"/>
    </xf>
    <xf numFmtId="3" fontId="12" fillId="0" borderId="6" xfId="4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0" fontId="9" fillId="4" borderId="3" xfId="4" applyFont="1" applyFill="1" applyBorder="1" applyAlignment="1">
      <alignment horizontal="center" vertical="center" wrapText="1"/>
    </xf>
    <xf numFmtId="3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3" fillId="0" borderId="0" xfId="4" applyBorder="1"/>
    <xf numFmtId="0" fontId="11" fillId="0" borderId="0" xfId="4" applyFont="1" applyBorder="1"/>
    <xf numFmtId="165" fontId="8" fillId="5" borderId="4" xfId="8" applyNumberFormat="1" applyFont="1" applyFill="1" applyBorder="1" applyAlignment="1">
      <alignment horizontal="center" vertical="center" wrapText="1"/>
    </xf>
    <xf numFmtId="0" fontId="4" fillId="0" borderId="7" xfId="7" applyFont="1" applyBorder="1" applyAlignment="1">
      <alignment horizontal="left"/>
    </xf>
    <xf numFmtId="0" fontId="5" fillId="2" borderId="2" xfId="8" applyFont="1" applyFill="1" applyBorder="1" applyAlignment="1">
      <alignment horizontal="left" vertical="center" indent="1"/>
    </xf>
    <xf numFmtId="0" fontId="5" fillId="2" borderId="1" xfId="8" applyFont="1" applyFill="1" applyBorder="1" applyAlignment="1">
      <alignment horizontal="left" vertical="center" indent="1"/>
    </xf>
    <xf numFmtId="0" fontId="5" fillId="2" borderId="1" xfId="8" applyFont="1" applyFill="1" applyBorder="1" applyAlignment="1">
      <alignment horizontal="left" vertical="center" indent="2"/>
    </xf>
    <xf numFmtId="0" fontId="5" fillId="2" borderId="9" xfId="8" applyFont="1" applyFill="1" applyBorder="1" applyAlignment="1">
      <alignment horizontal="left" vertical="center" indent="1"/>
    </xf>
    <xf numFmtId="0" fontId="6" fillId="2" borderId="7" xfId="8" applyFont="1" applyFill="1" applyBorder="1" applyAlignment="1">
      <alignment vertical="center"/>
    </xf>
    <xf numFmtId="0" fontId="1" fillId="0" borderId="2" xfId="7" applyFont="1" applyBorder="1" applyAlignment="1">
      <alignment horizontal="left" indent="1"/>
    </xf>
    <xf numFmtId="0" fontId="1" fillId="0" borderId="1" xfId="7" applyFont="1" applyBorder="1" applyAlignment="1">
      <alignment horizontal="left" indent="1"/>
    </xf>
    <xf numFmtId="0" fontId="1" fillId="0" borderId="9" xfId="7" applyFont="1" applyBorder="1" applyAlignment="1">
      <alignment horizontal="left" indent="1"/>
    </xf>
    <xf numFmtId="0" fontId="14" fillId="4" borderId="3" xfId="4" applyFont="1" applyFill="1" applyBorder="1" applyAlignment="1">
      <alignment horizontal="center" vertical="center" wrapText="1"/>
    </xf>
    <xf numFmtId="3" fontId="6" fillId="0" borderId="8" xfId="8" applyNumberFormat="1" applyFont="1" applyBorder="1" applyAlignment="1">
      <alignment vertical="center"/>
    </xf>
    <xf numFmtId="3" fontId="5" fillId="0" borderId="2" xfId="8" applyNumberFormat="1" applyFont="1" applyBorder="1" applyAlignment="1">
      <alignment vertical="center"/>
    </xf>
    <xf numFmtId="3" fontId="5" fillId="2" borderId="1" xfId="8" applyNumberFormat="1" applyFont="1" applyFill="1" applyBorder="1" applyAlignment="1">
      <alignment vertical="center"/>
    </xf>
    <xf numFmtId="3" fontId="5" fillId="0" borderId="1" xfId="8" applyNumberFormat="1" applyFont="1" applyBorder="1" applyAlignment="1">
      <alignment vertical="center"/>
    </xf>
    <xf numFmtId="3" fontId="5" fillId="0" borderId="9" xfId="8" applyNumberFormat="1" applyFont="1" applyBorder="1" applyAlignment="1">
      <alignment vertical="center"/>
    </xf>
    <xf numFmtId="3" fontId="6" fillId="0" borderId="10" xfId="8" applyNumberFormat="1" applyFont="1" applyBorder="1" applyAlignment="1">
      <alignment vertical="center"/>
    </xf>
    <xf numFmtId="3" fontId="1" fillId="0" borderId="2" xfId="7" applyNumberFormat="1" applyFont="1" applyBorder="1" applyAlignment="1">
      <alignment horizontal="right"/>
    </xf>
    <xf numFmtId="3" fontId="4" fillId="0" borderId="10" xfId="7" applyNumberFormat="1" applyFont="1" applyBorder="1" applyAlignment="1">
      <alignment horizontal="right"/>
    </xf>
    <xf numFmtId="3" fontId="1" fillId="0" borderId="1" xfId="7" applyNumberFormat="1" applyFont="1" applyBorder="1" applyAlignment="1">
      <alignment horizontal="right"/>
    </xf>
    <xf numFmtId="3" fontId="1" fillId="0" borderId="2" xfId="7" applyNumberFormat="1" applyFont="1" applyBorder="1"/>
    <xf numFmtId="3" fontId="1" fillId="6" borderId="2" xfId="7" applyNumberFormat="1" applyFont="1" applyFill="1" applyBorder="1"/>
    <xf numFmtId="3" fontId="1" fillId="6" borderId="1" xfId="7" applyNumberFormat="1" applyFont="1" applyFill="1" applyBorder="1" applyAlignment="1">
      <alignment horizontal="right"/>
    </xf>
    <xf numFmtId="0" fontId="15" fillId="0" borderId="0" xfId="0" applyFont="1"/>
  </cellXfs>
  <cellStyles count="9">
    <cellStyle name="Dziesiętny 2" xfId="1" xr:uid="{00000000-0005-0000-0000-000000000000}"/>
    <cellStyle name="Normal_leasing" xfId="2" xr:uid="{00000000-0005-0000-0000-000001000000}"/>
    <cellStyle name="Normalny" xfId="0" builtinId="0"/>
    <cellStyle name="Normalny 2" xfId="3" xr:uid="{00000000-0005-0000-0000-000003000000}"/>
    <cellStyle name="Normalny 7" xfId="7" xr:uid="{BEA8AA9E-0709-4385-8C4E-3A4C05504F24}"/>
    <cellStyle name="Normalny_Leasing market at the end of 2005" xfId="4" xr:uid="{00000000-0005-0000-0000-000004000000}"/>
    <cellStyle name="Normalny_Leasing market at the end of 2005 2" xfId="8" xr:uid="{A3081570-F359-4312-BF43-39EE2D008972}"/>
    <cellStyle name="Procentowy 2" xfId="5" xr:uid="{00000000-0005-0000-0000-000006000000}"/>
    <cellStyle name="Procentowy 3" xfId="6" xr:uid="{00000000-0005-0000-0000-000007000000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E7382-70E7-409A-89DA-988E4A9C0992}">
  <dimension ref="B2:AA71"/>
  <sheetViews>
    <sheetView showGridLines="0" tabSelected="1" zoomScale="110" zoomScaleNormal="110" workbookViewId="0">
      <selection activeCell="B3" sqref="B3"/>
    </sheetView>
  </sheetViews>
  <sheetFormatPr defaultRowHeight="15" x14ac:dyDescent="0.25"/>
  <cols>
    <col min="2" max="2" width="35.5703125" bestFit="1" customWidth="1"/>
    <col min="12" max="12" width="9.42578125" bestFit="1" customWidth="1"/>
    <col min="13" max="13" width="8.85546875" bestFit="1" customWidth="1"/>
    <col min="14" max="14" width="9.42578125" bestFit="1" customWidth="1"/>
    <col min="19" max="20" width="8.85546875" bestFit="1" customWidth="1"/>
    <col min="21" max="22" width="9.42578125" bestFit="1" customWidth="1"/>
    <col min="23" max="24" width="8.85546875" bestFit="1" customWidth="1"/>
    <col min="25" max="25" width="9.42578125" bestFit="1" customWidth="1"/>
    <col min="26" max="26" width="8.85546875" bestFit="1" customWidth="1"/>
    <col min="27" max="27" width="9.42578125" bestFit="1" customWidth="1"/>
  </cols>
  <sheetData>
    <row r="2" spans="2:27" ht="23.25" x14ac:dyDescent="0.35">
      <c r="B2" s="44" t="s">
        <v>83</v>
      </c>
    </row>
    <row r="4" spans="2:27" ht="18" x14ac:dyDescent="0.25">
      <c r="B4" s="12" t="s">
        <v>47</v>
      </c>
    </row>
    <row r="6" spans="2:27" x14ac:dyDescent="0.25">
      <c r="B6" s="1"/>
      <c r="C6" s="13" t="s">
        <v>38</v>
      </c>
      <c r="D6" s="13" t="s">
        <v>50</v>
      </c>
      <c r="E6" s="13" t="s">
        <v>53</v>
      </c>
      <c r="F6" s="13" t="s">
        <v>51</v>
      </c>
      <c r="G6" s="13" t="s">
        <v>52</v>
      </c>
      <c r="H6" s="13" t="s">
        <v>54</v>
      </c>
      <c r="I6" s="13" t="s">
        <v>55</v>
      </c>
      <c r="J6" s="13" t="s">
        <v>56</v>
      </c>
      <c r="K6" s="13" t="s">
        <v>57</v>
      </c>
      <c r="L6" s="13" t="s">
        <v>58</v>
      </c>
      <c r="M6" s="13" t="s">
        <v>59</v>
      </c>
      <c r="N6" s="13" t="s">
        <v>60</v>
      </c>
      <c r="P6" s="2" t="s">
        <v>39</v>
      </c>
      <c r="Q6" s="2" t="s">
        <v>61</v>
      </c>
      <c r="R6" s="2" t="s">
        <v>62</v>
      </c>
      <c r="S6" s="2" t="s">
        <v>63</v>
      </c>
      <c r="T6" s="2" t="s">
        <v>64</v>
      </c>
      <c r="U6" s="2" t="s">
        <v>65</v>
      </c>
      <c r="V6" s="2" t="s">
        <v>66</v>
      </c>
      <c r="W6" s="2" t="s">
        <v>67</v>
      </c>
      <c r="X6" s="2" t="s">
        <v>68</v>
      </c>
      <c r="Y6" s="2" t="s">
        <v>69</v>
      </c>
      <c r="Z6" s="2" t="s">
        <v>70</v>
      </c>
      <c r="AA6" s="2" t="s">
        <v>71</v>
      </c>
    </row>
    <row r="7" spans="2:27" x14ac:dyDescent="0.25">
      <c r="B7" s="3" t="s">
        <v>40</v>
      </c>
      <c r="C7" s="4">
        <f>SUM(C8:C9,C11:C15)</f>
        <v>5707.326293572386</v>
      </c>
      <c r="D7" s="4">
        <f t="shared" ref="D7" si="0">SUM(D8:D9,D11:D15)</f>
        <v>6414.2266164344846</v>
      </c>
      <c r="E7" s="4">
        <f t="shared" ref="E7" si="1">SUM(E8:E9,E11:E15)</f>
        <v>7117.8398288000635</v>
      </c>
      <c r="F7" s="4">
        <f t="shared" ref="F7" si="2">SUM(F8:F9,F11:F15)</f>
        <v>6745.5570226732998</v>
      </c>
      <c r="G7" s="4">
        <f t="shared" ref="G7" si="3">SUM(G8:G9,G11:G15)</f>
        <v>6381.2550714059425</v>
      </c>
      <c r="H7" s="4">
        <f t="shared" ref="H7" si="4">SUM(H8:H9,H11:H15)</f>
        <v>7071.3335979976973</v>
      </c>
      <c r="I7" s="4">
        <f t="shared" ref="I7" si="5">SUM(I8:I9,I11:I15)</f>
        <v>6292.9343620181135</v>
      </c>
      <c r="J7" s="4">
        <f t="shared" ref="J7" si="6">SUM(J8:J9,J11:J15)</f>
        <v>5257.3257520891184</v>
      </c>
      <c r="K7" s="4">
        <f t="shared" ref="K7" si="7">SUM(K8:K9,K11:K15)</f>
        <v>5957.3506397340843</v>
      </c>
      <c r="L7" s="4">
        <f t="shared" ref="L7" si="8">SUM(L8:L9,L11:L15)</f>
        <v>7542.0232731399337</v>
      </c>
      <c r="M7" s="4">
        <f t="shared" ref="M7" si="9">SUM(M8:M9,M11:M15)</f>
        <v>7182.2969537130575</v>
      </c>
      <c r="N7" s="4">
        <f t="shared" ref="N7" si="10">SUM(N8:N9,N11:N15)</f>
        <v>8560.6490885095463</v>
      </c>
      <c r="P7" s="4">
        <f>SUM(P8:P9,P11:P15)</f>
        <v>5858.6159857423463</v>
      </c>
      <c r="Q7" s="4">
        <f t="shared" ref="Q7" si="11">SUM(Q8:Q9,Q11:Q15)</f>
        <v>6277.3306992742046</v>
      </c>
      <c r="R7" s="4">
        <f t="shared" ref="R7" si="12">SUM(R8:R9,R11:R15)</f>
        <v>7566.7734871526955</v>
      </c>
      <c r="S7" s="4">
        <f t="shared" ref="S7" si="13">SUM(S8:S9,S11:S15)</f>
        <v>7378.9779302251782</v>
      </c>
      <c r="T7" s="4">
        <f t="shared" ref="T7" si="14">SUM(T8:T9,T11:T15)</f>
        <v>7065.2235618038712</v>
      </c>
      <c r="U7" s="4">
        <f t="shared" ref="U7" si="15">SUM(U8:U9,U11:U15)</f>
        <v>7770.0534959750539</v>
      </c>
      <c r="V7" s="4">
        <f t="shared" ref="V7" si="16">SUM(V8:V9,V11:V15)</f>
        <v>7522.2291939495217</v>
      </c>
      <c r="W7" s="4">
        <f t="shared" ref="W7" si="17">SUM(W8:W9,W11:W15)</f>
        <v>5986.4798748040084</v>
      </c>
      <c r="X7" s="4">
        <f t="shared" ref="X7" si="18">SUM(X8:X9,X11:X15)</f>
        <v>7154.7479324752894</v>
      </c>
      <c r="Y7" s="4">
        <f t="shared" ref="Y7" si="19">SUM(Y8:Y9,Y11:Y15)</f>
        <v>8506.6011836861398</v>
      </c>
      <c r="Z7" s="4">
        <f t="shared" ref="Z7" si="20">SUM(Z8:Z9,Z11:Z15)</f>
        <v>7792.4186911904435</v>
      </c>
      <c r="AA7" s="4">
        <f t="shared" ref="AA7" si="21">SUM(AA8:AA9,AA11:AA15)</f>
        <v>9253.7546939965196</v>
      </c>
    </row>
    <row r="8" spans="2:27" x14ac:dyDescent="0.25">
      <c r="B8" s="5" t="s">
        <v>29</v>
      </c>
      <c r="C8" s="6">
        <f t="shared" ref="C8:E22" si="22">C30+C52</f>
        <v>3669.4466616847762</v>
      </c>
      <c r="D8" s="6">
        <f t="shared" si="22"/>
        <v>4136.1655126863425</v>
      </c>
      <c r="E8" s="6">
        <f t="shared" si="22"/>
        <v>4533.6437763599388</v>
      </c>
      <c r="F8" s="6">
        <f t="shared" ref="F8:G8" si="23">F30+F52</f>
        <v>4316.4530717863236</v>
      </c>
      <c r="G8" s="6">
        <f t="shared" si="23"/>
        <v>4080.0821627606629</v>
      </c>
      <c r="H8" s="6">
        <f t="shared" ref="H8" si="24">H30+H52</f>
        <v>4580.5338039353628</v>
      </c>
      <c r="I8" s="6">
        <f t="shared" ref="I8:K8" si="25">I30+I52</f>
        <v>4120.4174226403647</v>
      </c>
      <c r="J8" s="6">
        <f t="shared" si="25"/>
        <v>3490.3906429881549</v>
      </c>
      <c r="K8" s="6">
        <f t="shared" si="25"/>
        <v>3718.6377531111671</v>
      </c>
      <c r="L8" s="6">
        <f t="shared" ref="L8:N8" si="26">L30+L52</f>
        <v>4802.5713851432229</v>
      </c>
      <c r="M8" s="6">
        <f t="shared" si="26"/>
        <v>4756.8411354800364</v>
      </c>
      <c r="N8" s="6">
        <f t="shared" si="26"/>
        <v>5994.6946560926008</v>
      </c>
      <c r="P8" s="6">
        <f t="shared" ref="P8:AA22" si="27">P30+P52</f>
        <v>3929.2504466703049</v>
      </c>
      <c r="Q8" s="6">
        <f t="shared" si="27"/>
        <v>4149.8609040813517</v>
      </c>
      <c r="R8" s="6">
        <f t="shared" si="27"/>
        <v>4972.9532130051521</v>
      </c>
      <c r="S8" s="6">
        <f t="shared" si="27"/>
        <v>4915.6281307617501</v>
      </c>
      <c r="T8" s="6">
        <f t="shared" si="27"/>
        <v>4771.8097210209162</v>
      </c>
      <c r="U8" s="6">
        <f t="shared" si="27"/>
        <v>5329.0715329940322</v>
      </c>
      <c r="V8" s="6">
        <f t="shared" si="27"/>
        <v>5108.8349088752339</v>
      </c>
      <c r="W8" s="6">
        <f t="shared" si="27"/>
        <v>4022.8201026980591</v>
      </c>
      <c r="X8" s="6">
        <f t="shared" si="27"/>
        <v>4522.1057397514069</v>
      </c>
      <c r="Y8" s="6">
        <f t="shared" si="27"/>
        <v>5397.9824994557821</v>
      </c>
      <c r="Z8" s="6">
        <f t="shared" si="27"/>
        <v>5454.0599759968454</v>
      </c>
      <c r="AA8" s="6">
        <f t="shared" si="27"/>
        <v>6568.4218742541052</v>
      </c>
    </row>
    <row r="9" spans="2:27" x14ac:dyDescent="0.25">
      <c r="B9" s="5" t="s">
        <v>30</v>
      </c>
      <c r="C9" s="6">
        <f t="shared" si="22"/>
        <v>638.0497301200179</v>
      </c>
      <c r="D9" s="6">
        <f t="shared" si="22"/>
        <v>649.34640569872079</v>
      </c>
      <c r="E9" s="6">
        <f t="shared" si="22"/>
        <v>732.32994349080673</v>
      </c>
      <c r="F9" s="6">
        <f t="shared" ref="F9:G9" si="28">F31+F53</f>
        <v>667.27526139086956</v>
      </c>
      <c r="G9" s="6">
        <f t="shared" si="28"/>
        <v>652.52172796008438</v>
      </c>
      <c r="H9" s="6">
        <f t="shared" ref="H9" si="29">H31+H53</f>
        <v>786.42824444943403</v>
      </c>
      <c r="I9" s="6">
        <f t="shared" ref="I9:K9" si="30">I31+I53</f>
        <v>636.30994144545241</v>
      </c>
      <c r="J9" s="6">
        <f t="shared" si="30"/>
        <v>589.46019137375038</v>
      </c>
      <c r="K9" s="6">
        <f t="shared" si="30"/>
        <v>721.56924923000565</v>
      </c>
      <c r="L9" s="6">
        <f t="shared" ref="L9:N9" si="31">L31+L53</f>
        <v>767.92618009597436</v>
      </c>
      <c r="M9" s="6">
        <f t="shared" si="31"/>
        <v>646.90429240421713</v>
      </c>
      <c r="N9" s="6">
        <f t="shared" si="31"/>
        <v>744.81707669375828</v>
      </c>
      <c r="P9" s="6">
        <f t="shared" ref="P9:T9" si="32">P31+P53</f>
        <v>602.27310420177844</v>
      </c>
      <c r="Q9" s="6">
        <f t="shared" si="32"/>
        <v>640.75363317429969</v>
      </c>
      <c r="R9" s="6">
        <f t="shared" si="32"/>
        <v>708.49607671411752</v>
      </c>
      <c r="S9" s="6">
        <f t="shared" si="32"/>
        <v>644.21938967067365</v>
      </c>
      <c r="T9" s="6">
        <f t="shared" si="32"/>
        <v>627.90110815277092</v>
      </c>
      <c r="U9" s="6">
        <f t="shared" si="27"/>
        <v>697.02514973382574</v>
      </c>
      <c r="V9" s="6">
        <f t="shared" si="27"/>
        <v>706.33531630372966</v>
      </c>
      <c r="W9" s="6">
        <f t="shared" si="27"/>
        <v>625.92739940256104</v>
      </c>
      <c r="X9" s="6">
        <f t="shared" si="27"/>
        <v>683.21917506944055</v>
      </c>
      <c r="Y9" s="6">
        <f t="shared" si="27"/>
        <v>841.21391434548525</v>
      </c>
      <c r="Z9" s="6">
        <f t="shared" si="27"/>
        <v>674.28226878966177</v>
      </c>
      <c r="AA9" s="6">
        <f t="shared" si="27"/>
        <v>835.97079826764934</v>
      </c>
    </row>
    <row r="10" spans="2:27" x14ac:dyDescent="0.25">
      <c r="B10" s="7" t="s">
        <v>28</v>
      </c>
      <c r="C10" s="8">
        <f>SUM(C11:C14)</f>
        <v>1340.4503526667845</v>
      </c>
      <c r="D10" s="8">
        <f t="shared" ref="D10" si="33">SUM(D11:D14)</f>
        <v>1568.1539856121451</v>
      </c>
      <c r="E10" s="8">
        <f t="shared" ref="E10" si="34">SUM(E11:E14)</f>
        <v>1742.1743057025594</v>
      </c>
      <c r="F10" s="8">
        <f t="shared" ref="F10" si="35">SUM(F11:F14)</f>
        <v>1666.8125724813492</v>
      </c>
      <c r="G10" s="8">
        <f t="shared" ref="G10" si="36">SUM(G11:G14)</f>
        <v>1563.6081608990416</v>
      </c>
      <c r="H10" s="8">
        <f t="shared" ref="H10" si="37">SUM(H11:H14)</f>
        <v>1603.1874735080125</v>
      </c>
      <c r="I10" s="8">
        <f t="shared" ref="I10" si="38">SUM(I11:I14)</f>
        <v>1455.9856522263963</v>
      </c>
      <c r="J10" s="8">
        <f t="shared" ref="J10" si="39">SUM(J11:J14)</f>
        <v>1117.4802086712527</v>
      </c>
      <c r="K10" s="8">
        <f t="shared" ref="K10" si="40">SUM(K11:K14)</f>
        <v>1442.1559256500941</v>
      </c>
      <c r="L10" s="8">
        <f t="shared" ref="L10" si="41">SUM(L11:L14)</f>
        <v>1905.0404447157005</v>
      </c>
      <c r="M10" s="8">
        <f t="shared" ref="M10" si="42">SUM(M11:M14)</f>
        <v>1705.946578103627</v>
      </c>
      <c r="N10" s="8">
        <f t="shared" ref="N10" si="43">SUM(N11:N14)</f>
        <v>1736.8311885391677</v>
      </c>
      <c r="P10" s="8">
        <f>SUM(P11:P14)</f>
        <v>1273.1530694235325</v>
      </c>
      <c r="Q10" s="8">
        <f t="shared" ref="Q10" si="44">SUM(Q11:Q14)</f>
        <v>1433.3891540908417</v>
      </c>
      <c r="R10" s="8">
        <f t="shared" ref="R10" si="45">SUM(R11:R14)</f>
        <v>1798.5762863301691</v>
      </c>
      <c r="S10" s="8">
        <f t="shared" ref="S10" si="46">SUM(S11:S14)</f>
        <v>1701.5220875740356</v>
      </c>
      <c r="T10" s="8">
        <f t="shared" ref="T10" si="47">SUM(T11:T14)</f>
        <v>1566.1646669261006</v>
      </c>
      <c r="U10" s="8">
        <f t="shared" ref="U10" si="48">SUM(U11:U14)</f>
        <v>1670.480794051271</v>
      </c>
      <c r="V10" s="8">
        <f t="shared" ref="V10" si="49">SUM(V11:V14)</f>
        <v>1615.8809211701869</v>
      </c>
      <c r="W10" s="8">
        <f t="shared" ref="W10" si="50">SUM(W11:W14)</f>
        <v>1245.7731164343181</v>
      </c>
      <c r="X10" s="8">
        <f t="shared" ref="X10" si="51">SUM(X11:X14)</f>
        <v>1886.561786894476</v>
      </c>
      <c r="Y10" s="8">
        <f t="shared" ref="Y10" si="52">SUM(Y11:Y14)</f>
        <v>2137.313965097529</v>
      </c>
      <c r="Z10" s="8">
        <f t="shared" ref="Z10" si="53">SUM(Z11:Z14)</f>
        <v>1606.8343888345933</v>
      </c>
      <c r="AA10" s="8">
        <f t="shared" ref="AA10" si="54">SUM(AA11:AA14)</f>
        <v>1733.5858818330253</v>
      </c>
    </row>
    <row r="11" spans="2:27" x14ac:dyDescent="0.25">
      <c r="B11" s="9" t="s">
        <v>31</v>
      </c>
      <c r="C11" s="6">
        <f t="shared" si="22"/>
        <v>302.49260949514422</v>
      </c>
      <c r="D11" s="6">
        <f t="shared" si="22"/>
        <v>316.98061601450797</v>
      </c>
      <c r="E11" s="6">
        <f t="shared" si="22"/>
        <v>371.41128127359923</v>
      </c>
      <c r="F11" s="6">
        <f t="shared" ref="F11:G11" si="55">F33+F55</f>
        <v>372.62837570958089</v>
      </c>
      <c r="G11" s="6">
        <f t="shared" si="55"/>
        <v>357.78192046810472</v>
      </c>
      <c r="H11" s="6">
        <f t="shared" ref="H11" si="56">H33+H55</f>
        <v>408.87340418572751</v>
      </c>
      <c r="I11" s="6">
        <f t="shared" ref="I11:K11" si="57">I33+I55</f>
        <v>413.44497245023615</v>
      </c>
      <c r="J11" s="6">
        <f t="shared" si="57"/>
        <v>334.41055505588389</v>
      </c>
      <c r="K11" s="6">
        <f t="shared" si="57"/>
        <v>378.3402521291066</v>
      </c>
      <c r="L11" s="6">
        <f t="shared" ref="L11:N11" si="58">L33+L55</f>
        <v>535.4615107671134</v>
      </c>
      <c r="M11" s="6">
        <f t="shared" si="58"/>
        <v>448.90152179246604</v>
      </c>
      <c r="N11" s="6">
        <f t="shared" si="58"/>
        <v>609.49209242160771</v>
      </c>
      <c r="P11" s="6">
        <f t="shared" ref="P11:T11" si="59">P33+P55</f>
        <v>301.99895162449883</v>
      </c>
      <c r="Q11" s="6">
        <f t="shared" si="59"/>
        <v>285.68406094916622</v>
      </c>
      <c r="R11" s="6">
        <f t="shared" si="59"/>
        <v>419.51242841060298</v>
      </c>
      <c r="S11" s="6">
        <f t="shared" si="59"/>
        <v>406.69589011592308</v>
      </c>
      <c r="T11" s="6">
        <f t="shared" si="59"/>
        <v>333.38777714184221</v>
      </c>
      <c r="U11" s="6">
        <f t="shared" si="27"/>
        <v>340.2843269302162</v>
      </c>
      <c r="V11" s="6">
        <f t="shared" si="27"/>
        <v>385.02086016826803</v>
      </c>
      <c r="W11" s="6">
        <f t="shared" si="27"/>
        <v>307.53558743746265</v>
      </c>
      <c r="X11" s="6">
        <f t="shared" si="27"/>
        <v>455.59519005114669</v>
      </c>
      <c r="Y11" s="6">
        <f t="shared" si="27"/>
        <v>538.73735337148889</v>
      </c>
      <c r="Z11" s="6">
        <f t="shared" si="27"/>
        <v>370.33828861982772</v>
      </c>
      <c r="AA11" s="6">
        <f t="shared" si="27"/>
        <v>493.62626188971467</v>
      </c>
    </row>
    <row r="12" spans="2:27" x14ac:dyDescent="0.25">
      <c r="B12" s="9" t="s">
        <v>32</v>
      </c>
      <c r="C12" s="6">
        <f t="shared" si="22"/>
        <v>688.94887528432264</v>
      </c>
      <c r="D12" s="6">
        <f t="shared" si="22"/>
        <v>832.34603607766689</v>
      </c>
      <c r="E12" s="6">
        <f t="shared" si="22"/>
        <v>925.92549874402675</v>
      </c>
      <c r="F12" s="6">
        <f t="shared" ref="F12:G12" si="60">F34+F56</f>
        <v>800.76320183687153</v>
      </c>
      <c r="G12" s="6">
        <f t="shared" si="60"/>
        <v>806.06693896854813</v>
      </c>
      <c r="H12" s="6">
        <f t="shared" ref="H12" si="61">H34+H56</f>
        <v>758.36638183272862</v>
      </c>
      <c r="I12" s="6">
        <f t="shared" ref="I12:K12" si="62">I34+I56</f>
        <v>606.36993730565882</v>
      </c>
      <c r="J12" s="6">
        <f t="shared" si="62"/>
        <v>448.0684219158843</v>
      </c>
      <c r="K12" s="6">
        <f t="shared" si="62"/>
        <v>601.98324188599804</v>
      </c>
      <c r="L12" s="6">
        <f t="shared" ref="L12:N12" si="63">L34+L56</f>
        <v>806.37945596249688</v>
      </c>
      <c r="M12" s="6">
        <f t="shared" si="63"/>
        <v>757.68425362773189</v>
      </c>
      <c r="N12" s="6">
        <f t="shared" si="63"/>
        <v>650.07836035396349</v>
      </c>
      <c r="P12" s="6">
        <f t="shared" ref="P12:T12" si="64">P34+P56</f>
        <v>553.22009788113735</v>
      </c>
      <c r="Q12" s="6">
        <f t="shared" si="64"/>
        <v>703.65058907217065</v>
      </c>
      <c r="R12" s="6">
        <f t="shared" si="64"/>
        <v>778.76450437944175</v>
      </c>
      <c r="S12" s="6">
        <f t="shared" si="64"/>
        <v>763.90485084496117</v>
      </c>
      <c r="T12" s="6">
        <f t="shared" si="64"/>
        <v>760.39067891088735</v>
      </c>
      <c r="U12" s="6">
        <f t="shared" si="27"/>
        <v>850.57948272596445</v>
      </c>
      <c r="V12" s="6">
        <f t="shared" si="27"/>
        <v>698.57888319237748</v>
      </c>
      <c r="W12" s="6">
        <f t="shared" si="27"/>
        <v>544.32940399615882</v>
      </c>
      <c r="X12" s="6">
        <f t="shared" si="27"/>
        <v>935.52497441981518</v>
      </c>
      <c r="Y12" s="6">
        <f t="shared" si="27"/>
        <v>1090.4183081372621</v>
      </c>
      <c r="Z12" s="6">
        <f t="shared" si="27"/>
        <v>832.25563188868432</v>
      </c>
      <c r="AA12" s="6">
        <f t="shared" si="27"/>
        <v>769.92037825418709</v>
      </c>
    </row>
    <row r="13" spans="2:27" x14ac:dyDescent="0.25">
      <c r="B13" s="9" t="s">
        <v>33</v>
      </c>
      <c r="C13" s="6">
        <f t="shared" si="22"/>
        <v>254.15481525486263</v>
      </c>
      <c r="D13" s="6">
        <f t="shared" si="22"/>
        <v>322.46394761575726</v>
      </c>
      <c r="E13" s="6">
        <f t="shared" si="22"/>
        <v>329.03172907275189</v>
      </c>
      <c r="F13" s="6">
        <f t="shared" ref="F13:G13" si="65">F35+F57</f>
        <v>349.97320877433447</v>
      </c>
      <c r="G13" s="6">
        <f t="shared" si="65"/>
        <v>308.91511793864214</v>
      </c>
      <c r="H13" s="6">
        <f t="shared" ref="H13" si="66">H35+H57</f>
        <v>330.08208549074641</v>
      </c>
      <c r="I13" s="6">
        <f t="shared" ref="I13:K13" si="67">I35+I57</f>
        <v>318.70408154806796</v>
      </c>
      <c r="J13" s="6">
        <f t="shared" si="67"/>
        <v>236.26566077331523</v>
      </c>
      <c r="K13" s="6">
        <f t="shared" si="67"/>
        <v>287.2748539382153</v>
      </c>
      <c r="L13" s="6">
        <f t="shared" ref="L13:N13" si="68">L35+L57</f>
        <v>360.17210286145917</v>
      </c>
      <c r="M13" s="6">
        <f t="shared" si="68"/>
        <v>294.02736353348854</v>
      </c>
      <c r="N13" s="6">
        <f t="shared" si="68"/>
        <v>282.11787572574957</v>
      </c>
      <c r="P13" s="6">
        <f t="shared" ref="P13:T13" si="69">P35+P57</f>
        <v>234.94690988134786</v>
      </c>
      <c r="Q13" s="6">
        <f t="shared" si="69"/>
        <v>333.45082973042219</v>
      </c>
      <c r="R13" s="6">
        <f t="shared" si="69"/>
        <v>440.95559699330056</v>
      </c>
      <c r="S13" s="6">
        <f t="shared" si="69"/>
        <v>359.923759386207</v>
      </c>
      <c r="T13" s="6">
        <f t="shared" si="69"/>
        <v>348.90691589157956</v>
      </c>
      <c r="U13" s="6">
        <f t="shared" si="27"/>
        <v>336.52039185327044</v>
      </c>
      <c r="V13" s="6">
        <f t="shared" si="27"/>
        <v>356.18285675014681</v>
      </c>
      <c r="W13" s="6">
        <f t="shared" si="27"/>
        <v>262.38620428269758</v>
      </c>
      <c r="X13" s="6">
        <f t="shared" si="27"/>
        <v>341.30988957151834</v>
      </c>
      <c r="Y13" s="6">
        <f t="shared" si="27"/>
        <v>387.56620545620154</v>
      </c>
      <c r="Z13" s="6">
        <f t="shared" si="27"/>
        <v>299.04395658892037</v>
      </c>
      <c r="AA13" s="6">
        <f t="shared" si="27"/>
        <v>260.02653406233986</v>
      </c>
    </row>
    <row r="14" spans="2:27" x14ac:dyDescent="0.25">
      <c r="B14" s="9" t="s">
        <v>34</v>
      </c>
      <c r="C14" s="6">
        <f t="shared" si="22"/>
        <v>94.854052632455094</v>
      </c>
      <c r="D14" s="6">
        <f t="shared" si="22"/>
        <v>96.363385904213061</v>
      </c>
      <c r="E14" s="6">
        <f t="shared" si="22"/>
        <v>115.80579661218152</v>
      </c>
      <c r="F14" s="6">
        <f t="shared" ref="F14:G14" si="70">F36+F58</f>
        <v>143.44778616056206</v>
      </c>
      <c r="G14" s="6">
        <f t="shared" si="70"/>
        <v>90.844183523746665</v>
      </c>
      <c r="H14" s="6">
        <f t="shared" ref="H14" si="71">H36+H58</f>
        <v>105.86560199881011</v>
      </c>
      <c r="I14" s="6">
        <f t="shared" ref="I14:K14" si="72">I36+I58</f>
        <v>117.46666092243318</v>
      </c>
      <c r="J14" s="6">
        <f t="shared" si="72"/>
        <v>98.735570926169402</v>
      </c>
      <c r="K14" s="6">
        <f t="shared" si="72"/>
        <v>174.55757769677405</v>
      </c>
      <c r="L14" s="6">
        <f t="shared" ref="L14:N14" si="73">L36+L58</f>
        <v>203.02737512463108</v>
      </c>
      <c r="M14" s="6">
        <f t="shared" si="73"/>
        <v>205.33343914994035</v>
      </c>
      <c r="N14" s="6">
        <f t="shared" si="73"/>
        <v>195.14286003784707</v>
      </c>
      <c r="P14" s="6">
        <f t="shared" ref="P14:T14" si="74">P36+P58</f>
        <v>182.98711003654853</v>
      </c>
      <c r="Q14" s="6">
        <f t="shared" si="74"/>
        <v>110.60367433908253</v>
      </c>
      <c r="R14" s="6">
        <f t="shared" si="74"/>
        <v>159.34375654682381</v>
      </c>
      <c r="S14" s="6">
        <f t="shared" si="74"/>
        <v>170.9975872269444</v>
      </c>
      <c r="T14" s="6">
        <f t="shared" si="74"/>
        <v>123.47929498179151</v>
      </c>
      <c r="U14" s="6">
        <f t="shared" si="27"/>
        <v>143.09659254181997</v>
      </c>
      <c r="V14" s="6">
        <f t="shared" si="27"/>
        <v>176.09832105939444</v>
      </c>
      <c r="W14" s="6">
        <f t="shared" si="27"/>
        <v>131.52192071799882</v>
      </c>
      <c r="X14" s="6">
        <f t="shared" si="27"/>
        <v>154.13173285199576</v>
      </c>
      <c r="Y14" s="6">
        <f t="shared" si="27"/>
        <v>120.59209813257621</v>
      </c>
      <c r="Z14" s="6">
        <f t="shared" si="27"/>
        <v>105.19651173716106</v>
      </c>
      <c r="AA14" s="6">
        <f t="shared" si="27"/>
        <v>210.01270762678382</v>
      </c>
    </row>
    <row r="15" spans="2:27" x14ac:dyDescent="0.25">
      <c r="B15" s="5" t="s">
        <v>25</v>
      </c>
      <c r="C15" s="6">
        <f t="shared" si="22"/>
        <v>59.379549100807061</v>
      </c>
      <c r="D15" s="6">
        <f t="shared" si="22"/>
        <v>60.560712437276322</v>
      </c>
      <c r="E15" s="6">
        <f t="shared" si="22"/>
        <v>109.69180324675813</v>
      </c>
      <c r="F15" s="6">
        <f t="shared" ref="F15:G15" si="75">F37+F59</f>
        <v>95.016117014758663</v>
      </c>
      <c r="G15" s="6">
        <f t="shared" si="75"/>
        <v>85.043019786154645</v>
      </c>
      <c r="H15" s="6">
        <f t="shared" ref="H15" si="76">H37+H59</f>
        <v>101.18407610488805</v>
      </c>
      <c r="I15" s="6">
        <f t="shared" ref="I15:K15" si="77">I37+I59</f>
        <v>80.221345705899395</v>
      </c>
      <c r="J15" s="6">
        <f t="shared" si="77"/>
        <v>59.994709055960811</v>
      </c>
      <c r="K15" s="6">
        <f t="shared" si="77"/>
        <v>74.987711742817709</v>
      </c>
      <c r="L15" s="6">
        <f t="shared" ref="L15:N15" si="78">L37+L59</f>
        <v>66.485263185036004</v>
      </c>
      <c r="M15" s="6">
        <f t="shared" si="78"/>
        <v>72.604947725177283</v>
      </c>
      <c r="N15" s="6">
        <f t="shared" si="78"/>
        <v>84.306167184018605</v>
      </c>
      <c r="P15" s="6">
        <f t="shared" ref="P15:T15" si="79">P37+P59</f>
        <v>53.939365446731138</v>
      </c>
      <c r="Q15" s="6">
        <f t="shared" si="79"/>
        <v>53.327007927711534</v>
      </c>
      <c r="R15" s="6">
        <f t="shared" si="79"/>
        <v>86.747911103256186</v>
      </c>
      <c r="S15" s="6">
        <f t="shared" si="79"/>
        <v>117.60832221871841</v>
      </c>
      <c r="T15" s="6">
        <f t="shared" si="79"/>
        <v>99.348065704083453</v>
      </c>
      <c r="U15" s="6">
        <f t="shared" si="27"/>
        <v>73.476019195923868</v>
      </c>
      <c r="V15" s="6">
        <f t="shared" si="27"/>
        <v>91.178047600371229</v>
      </c>
      <c r="W15" s="6">
        <f t="shared" si="27"/>
        <v>91.959256269070593</v>
      </c>
      <c r="X15" s="6">
        <f t="shared" si="27"/>
        <v>62.861230759966631</v>
      </c>
      <c r="Y15" s="6">
        <f t="shared" si="27"/>
        <v>130.0908047873439</v>
      </c>
      <c r="Z15" s="6">
        <f t="shared" si="27"/>
        <v>57.242057569343146</v>
      </c>
      <c r="AA15" s="6">
        <f t="shared" si="27"/>
        <v>115.7761396417405</v>
      </c>
    </row>
    <row r="16" spans="2:27" x14ac:dyDescent="0.25">
      <c r="B16" s="3" t="s">
        <v>41</v>
      </c>
      <c r="C16" s="4">
        <f>SUM(C17:C19)</f>
        <v>1765.5508470123812</v>
      </c>
      <c r="D16" s="4">
        <f t="shared" ref="D16" si="80">SUM(D17:D19)</f>
        <v>1847.1271889727582</v>
      </c>
      <c r="E16" s="4">
        <f t="shared" ref="E16" si="81">SUM(E17:E19)</f>
        <v>2277.9039207549686</v>
      </c>
      <c r="F16" s="4">
        <f t="shared" ref="F16" si="82">SUM(F17:F19)</f>
        <v>2300.7028217871148</v>
      </c>
      <c r="G16" s="4">
        <f t="shared" ref="G16" si="83">SUM(G17:G19)</f>
        <v>2027.2719880092213</v>
      </c>
      <c r="H16" s="4">
        <f t="shared" ref="H16" si="84">SUM(H17:H19)</f>
        <v>2362.0765184286906</v>
      </c>
      <c r="I16" s="4">
        <f t="shared" ref="I16" si="85">SUM(I17:I19)</f>
        <v>2725.8448000626513</v>
      </c>
      <c r="J16" s="4">
        <f t="shared" ref="J16" si="86">SUM(J17:J19)</f>
        <v>1862.1934977134079</v>
      </c>
      <c r="K16" s="4">
        <f t="shared" ref="K16" si="87">SUM(K17:K19)</f>
        <v>2068.185904270038</v>
      </c>
      <c r="L16" s="4">
        <f t="shared" ref="L16" si="88">SUM(L17:L19)</f>
        <v>2258.5086405506086</v>
      </c>
      <c r="M16" s="4">
        <f t="shared" ref="M16" si="89">SUM(M17:M19)</f>
        <v>1990.7096578390831</v>
      </c>
      <c r="N16" s="4">
        <f t="shared" ref="N16" si="90">SUM(N17:N19)</f>
        <v>2751.4555694650062</v>
      </c>
      <c r="P16" s="4">
        <f>SUM(P17:P19)</f>
        <v>1694.2570394305749</v>
      </c>
      <c r="Q16" s="4">
        <f t="shared" ref="Q16" si="91">SUM(Q17:Q19)</f>
        <v>1837.5683547797753</v>
      </c>
      <c r="R16" s="4">
        <f t="shared" ref="R16" si="92">SUM(R17:R19)</f>
        <v>2305.2977302287045</v>
      </c>
      <c r="S16" s="4">
        <f t="shared" ref="S16" si="93">SUM(S17:S19)</f>
        <v>2286.746048064384</v>
      </c>
      <c r="T16" s="4">
        <f t="shared" ref="T16" si="94">SUM(T17:T19)</f>
        <v>2146.6344584259759</v>
      </c>
      <c r="U16" s="4">
        <f t="shared" ref="U16" si="95">SUM(U17:U19)</f>
        <v>2471.4029624443046</v>
      </c>
      <c r="V16" s="4">
        <f t="shared" ref="V16" si="96">SUM(V17:V19)</f>
        <v>2412.4253690591122</v>
      </c>
      <c r="W16" s="4">
        <f t="shared" ref="W16" si="97">SUM(W17:W19)</f>
        <v>2062.7062969276521</v>
      </c>
      <c r="X16" s="4">
        <f t="shared" ref="X16" si="98">SUM(X17:X19)</f>
        <v>2291.15899082751</v>
      </c>
      <c r="Y16" s="4">
        <f t="shared" ref="Y16" si="99">SUM(Y17:Y19)</f>
        <v>2675.3680226887063</v>
      </c>
      <c r="Z16" s="4">
        <f t="shared" ref="Z16" si="100">SUM(Z17:Z19)</f>
        <v>1853.5764314082937</v>
      </c>
      <c r="AA16" s="4">
        <f t="shared" ref="AA16" si="101">SUM(AA17:AA19)</f>
        <v>2653.8749936980503</v>
      </c>
    </row>
    <row r="17" spans="2:27" x14ac:dyDescent="0.25">
      <c r="B17" s="5" t="s">
        <v>42</v>
      </c>
      <c r="C17" s="6">
        <f t="shared" si="22"/>
        <v>345.58961370090447</v>
      </c>
      <c r="D17" s="6">
        <f t="shared" si="22"/>
        <v>374.21672880816618</v>
      </c>
      <c r="E17" s="6">
        <f t="shared" si="22"/>
        <v>477.67236571926037</v>
      </c>
      <c r="F17" s="6">
        <f t="shared" ref="F17:G17" si="102">F39+F61</f>
        <v>479.59742893911857</v>
      </c>
      <c r="G17" s="6">
        <f t="shared" si="102"/>
        <v>459.09752253217408</v>
      </c>
      <c r="H17" s="6">
        <f t="shared" ref="H17" si="103">H39+H61</f>
        <v>508.7922898530075</v>
      </c>
      <c r="I17" s="6">
        <f t="shared" ref="I17:K17" si="104">I39+I61</f>
        <v>442.17607186374198</v>
      </c>
      <c r="J17" s="6">
        <f t="shared" si="104"/>
        <v>376.90219545536434</v>
      </c>
      <c r="K17" s="6">
        <f t="shared" si="104"/>
        <v>393.61485043436755</v>
      </c>
      <c r="L17" s="6">
        <f t="shared" ref="L17:N17" si="105">L39+L61</f>
        <v>487.31174392694095</v>
      </c>
      <c r="M17" s="6">
        <f t="shared" si="105"/>
        <v>437.80138585092055</v>
      </c>
      <c r="N17" s="6">
        <f t="shared" si="105"/>
        <v>531.00742140035732</v>
      </c>
      <c r="P17" s="6">
        <f t="shared" ref="P17:T17" si="106">P39+P61</f>
        <v>332.23936991905708</v>
      </c>
      <c r="Q17" s="6">
        <f t="shared" si="106"/>
        <v>333.05639105447119</v>
      </c>
      <c r="R17" s="6">
        <f t="shared" si="106"/>
        <v>446.44405300449887</v>
      </c>
      <c r="S17" s="6">
        <f t="shared" si="106"/>
        <v>405.34360370253</v>
      </c>
      <c r="T17" s="6">
        <f t="shared" si="106"/>
        <v>369.98113603410616</v>
      </c>
      <c r="U17" s="6">
        <f t="shared" si="27"/>
        <v>510.43067037770834</v>
      </c>
      <c r="V17" s="6">
        <f t="shared" si="27"/>
        <v>374.43321981254519</v>
      </c>
      <c r="W17" s="6">
        <f t="shared" si="27"/>
        <v>367.30981154398455</v>
      </c>
      <c r="X17" s="6">
        <f t="shared" si="27"/>
        <v>407.37426654250157</v>
      </c>
      <c r="Y17" s="6">
        <f t="shared" si="27"/>
        <v>345.5414955063236</v>
      </c>
      <c r="Z17" s="6">
        <f t="shared" si="27"/>
        <v>385.49565617397809</v>
      </c>
      <c r="AA17" s="6">
        <f t="shared" si="27"/>
        <v>514.50870191893637</v>
      </c>
    </row>
    <row r="18" spans="2:27" x14ac:dyDescent="0.25">
      <c r="B18" s="5" t="s">
        <v>43</v>
      </c>
      <c r="C18" s="6">
        <f t="shared" si="22"/>
        <v>397.53396234731366</v>
      </c>
      <c r="D18" s="6">
        <f t="shared" si="22"/>
        <v>396.7133915409072</v>
      </c>
      <c r="E18" s="6">
        <f t="shared" si="22"/>
        <v>528.7294314447538</v>
      </c>
      <c r="F18" s="6">
        <f t="shared" ref="F18:G18" si="107">F40+F62</f>
        <v>544.58570865077922</v>
      </c>
      <c r="G18" s="6">
        <f t="shared" si="107"/>
        <v>483.49672075179456</v>
      </c>
      <c r="H18" s="6">
        <f t="shared" ref="H18" si="108">H40+H62</f>
        <v>543.33615567130664</v>
      </c>
      <c r="I18" s="6">
        <f t="shared" ref="I18:K18" si="109">I40+I62</f>
        <v>741.82375940241059</v>
      </c>
      <c r="J18" s="6">
        <f t="shared" si="109"/>
        <v>508.68455415901383</v>
      </c>
      <c r="K18" s="6">
        <f t="shared" si="109"/>
        <v>476.84023014153502</v>
      </c>
      <c r="L18" s="6">
        <f t="shared" ref="L18:N18" si="110">L40+L62</f>
        <v>494.77621018006022</v>
      </c>
      <c r="M18" s="6">
        <f t="shared" si="110"/>
        <v>382.64264145013954</v>
      </c>
      <c r="N18" s="6">
        <f t="shared" si="110"/>
        <v>556.31521942421546</v>
      </c>
      <c r="P18" s="6">
        <f t="shared" ref="P18:T18" si="111">P40+P62</f>
        <v>403.04884885782451</v>
      </c>
      <c r="Q18" s="6">
        <f t="shared" si="111"/>
        <v>495.832236877372</v>
      </c>
      <c r="R18" s="6">
        <f t="shared" si="111"/>
        <v>777.32719050073888</v>
      </c>
      <c r="S18" s="6">
        <f t="shared" si="111"/>
        <v>694.057825073544</v>
      </c>
      <c r="T18" s="6">
        <f t="shared" si="111"/>
        <v>646.91897212125832</v>
      </c>
      <c r="U18" s="6">
        <f t="shared" si="27"/>
        <v>809.63620112947513</v>
      </c>
      <c r="V18" s="6">
        <f t="shared" si="27"/>
        <v>933.20878634850339</v>
      </c>
      <c r="W18" s="6">
        <f t="shared" si="27"/>
        <v>769.59822043047598</v>
      </c>
      <c r="X18" s="6">
        <f t="shared" si="27"/>
        <v>594.99666611644636</v>
      </c>
      <c r="Y18" s="6">
        <f t="shared" si="27"/>
        <v>524.13011812316574</v>
      </c>
      <c r="Z18" s="6">
        <f t="shared" si="27"/>
        <v>345.89374986751739</v>
      </c>
      <c r="AA18" s="6">
        <f t="shared" si="27"/>
        <v>542.95413047182251</v>
      </c>
    </row>
    <row r="19" spans="2:27" x14ac:dyDescent="0.25">
      <c r="B19" s="5" t="s">
        <v>11</v>
      </c>
      <c r="C19" s="6">
        <f t="shared" si="22"/>
        <v>1022.427270964163</v>
      </c>
      <c r="D19" s="6">
        <f t="shared" si="22"/>
        <v>1076.1970686236848</v>
      </c>
      <c r="E19" s="6">
        <f t="shared" si="22"/>
        <v>1271.5021235909542</v>
      </c>
      <c r="F19" s="6">
        <f t="shared" ref="F19:G19" si="112">F41+F63</f>
        <v>1276.5196841972172</v>
      </c>
      <c r="G19" s="6">
        <f t="shared" si="112"/>
        <v>1084.6777447252528</v>
      </c>
      <c r="H19" s="6">
        <f t="shared" ref="H19" si="113">H41+H63</f>
        <v>1309.9480729043764</v>
      </c>
      <c r="I19" s="6">
        <f t="shared" ref="I19:K19" si="114">I41+I63</f>
        <v>1541.844968796499</v>
      </c>
      <c r="J19" s="6">
        <f t="shared" si="114"/>
        <v>976.6067480990298</v>
      </c>
      <c r="K19" s="6">
        <f t="shared" si="114"/>
        <v>1197.7308236941353</v>
      </c>
      <c r="L19" s="6">
        <f t="shared" ref="L19:N19" si="115">L41+L63</f>
        <v>1276.4206864436073</v>
      </c>
      <c r="M19" s="6">
        <f t="shared" si="115"/>
        <v>1170.2656305380231</v>
      </c>
      <c r="N19" s="6">
        <f t="shared" si="115"/>
        <v>1664.1329286404334</v>
      </c>
      <c r="P19" s="6">
        <f t="shared" ref="P19:T19" si="116">P41+P63</f>
        <v>958.96882065369334</v>
      </c>
      <c r="Q19" s="6">
        <f t="shared" si="116"/>
        <v>1008.6797268479322</v>
      </c>
      <c r="R19" s="6">
        <f t="shared" si="116"/>
        <v>1081.5264867234669</v>
      </c>
      <c r="S19" s="6">
        <f t="shared" si="116"/>
        <v>1187.34461928831</v>
      </c>
      <c r="T19" s="6">
        <f t="shared" si="116"/>
        <v>1129.7343502706112</v>
      </c>
      <c r="U19" s="6">
        <f t="shared" si="27"/>
        <v>1151.3360909371213</v>
      </c>
      <c r="V19" s="6">
        <f t="shared" si="27"/>
        <v>1104.7833628980638</v>
      </c>
      <c r="W19" s="6">
        <f t="shared" si="27"/>
        <v>925.79826495319162</v>
      </c>
      <c r="X19" s="6">
        <f t="shared" si="27"/>
        <v>1288.7880581685622</v>
      </c>
      <c r="Y19" s="6">
        <f t="shared" si="27"/>
        <v>1805.6964090592171</v>
      </c>
      <c r="Z19" s="6">
        <f t="shared" si="27"/>
        <v>1122.1870253667983</v>
      </c>
      <c r="AA19" s="6">
        <f t="shared" si="27"/>
        <v>1596.4121613072912</v>
      </c>
    </row>
    <row r="20" spans="2:27" x14ac:dyDescent="0.25">
      <c r="B20" s="3" t="s">
        <v>12</v>
      </c>
      <c r="C20" s="4">
        <f t="shared" si="22"/>
        <v>78.867057227625537</v>
      </c>
      <c r="D20" s="4">
        <f t="shared" si="22"/>
        <v>71.491273771954326</v>
      </c>
      <c r="E20" s="4">
        <f t="shared" si="22"/>
        <v>58.133417522044454</v>
      </c>
      <c r="F20" s="4">
        <f t="shared" ref="F20:G20" si="117">F42+F64</f>
        <v>73.024460035296855</v>
      </c>
      <c r="G20" s="4">
        <f t="shared" si="117"/>
        <v>88.657548857140398</v>
      </c>
      <c r="H20" s="4">
        <f t="shared" ref="H20" si="118">H42+H64</f>
        <v>79.143250523060146</v>
      </c>
      <c r="I20" s="4">
        <f t="shared" ref="I20:K20" si="119">I42+I64</f>
        <v>97.229787028663822</v>
      </c>
      <c r="J20" s="4">
        <f t="shared" si="119"/>
        <v>56.797338596482817</v>
      </c>
      <c r="K20" s="4">
        <f t="shared" si="119"/>
        <v>115.14188117025128</v>
      </c>
      <c r="L20" s="4">
        <f t="shared" ref="L20:N20" si="120">L42+L64</f>
        <v>107.90949298926816</v>
      </c>
      <c r="M20" s="4">
        <f t="shared" si="120"/>
        <v>72.002911810191137</v>
      </c>
      <c r="N20" s="4">
        <f t="shared" si="120"/>
        <v>95.802131564434035</v>
      </c>
      <c r="P20" s="4">
        <f t="shared" ref="P20:T20" si="121">P42+P64</f>
        <v>123.6750650514804</v>
      </c>
      <c r="Q20" s="4">
        <f t="shared" si="121"/>
        <v>84.116886788953167</v>
      </c>
      <c r="R20" s="4">
        <f t="shared" si="121"/>
        <v>83.615958446149335</v>
      </c>
      <c r="S20" s="4">
        <f t="shared" si="121"/>
        <v>133.69238822812889</v>
      </c>
      <c r="T20" s="4">
        <f t="shared" si="121"/>
        <v>114.94150052200922</v>
      </c>
      <c r="U20" s="4">
        <f t="shared" si="27"/>
        <v>114.12411828458985</v>
      </c>
      <c r="V20" s="4">
        <f t="shared" si="27"/>
        <v>128.4738961860856</v>
      </c>
      <c r="W20" s="4">
        <f t="shared" si="27"/>
        <v>156.39591449100101</v>
      </c>
      <c r="X20" s="4">
        <f t="shared" si="27"/>
        <v>107.06449169289593</v>
      </c>
      <c r="Y20" s="4">
        <f t="shared" si="27"/>
        <v>131.34774264135484</v>
      </c>
      <c r="Z20" s="4">
        <f t="shared" si="27"/>
        <v>109.37166918365391</v>
      </c>
      <c r="AA20" s="4">
        <f t="shared" si="27"/>
        <v>185.44306795121008</v>
      </c>
    </row>
    <row r="21" spans="2:27" x14ac:dyDescent="0.25">
      <c r="B21" s="3" t="s">
        <v>44</v>
      </c>
      <c r="C21" s="4">
        <f t="shared" si="22"/>
        <v>80.363317905986577</v>
      </c>
      <c r="D21" s="4">
        <f t="shared" si="22"/>
        <v>169.90607292730044</v>
      </c>
      <c r="E21" s="4">
        <f t="shared" si="22"/>
        <v>59.996119828746764</v>
      </c>
      <c r="F21" s="4">
        <f t="shared" ref="F21:G21" si="122">F43+F65</f>
        <v>114.26404220673436</v>
      </c>
      <c r="G21" s="4">
        <f t="shared" si="122"/>
        <v>60.949457519826055</v>
      </c>
      <c r="H21" s="4">
        <f t="shared" ref="H21" si="123">H43+H65</f>
        <v>204.11116100146717</v>
      </c>
      <c r="I21" s="4">
        <f t="shared" ref="I21:K21" si="124">I43+I65</f>
        <v>187.27033990215622</v>
      </c>
      <c r="J21" s="4">
        <f t="shared" si="124"/>
        <v>197.45491690586701</v>
      </c>
      <c r="K21" s="4">
        <f t="shared" si="124"/>
        <v>143.92453418215572</v>
      </c>
      <c r="L21" s="4">
        <f t="shared" ref="L21:N21" si="125">L43+L65</f>
        <v>100.55937559850936</v>
      </c>
      <c r="M21" s="4">
        <f t="shared" si="125"/>
        <v>140.93922691235224</v>
      </c>
      <c r="N21" s="4">
        <f t="shared" si="125"/>
        <v>324.6278000791267</v>
      </c>
      <c r="P21" s="4">
        <f t="shared" ref="P21:T21" si="126">P43+P65</f>
        <v>122.19028411047721</v>
      </c>
      <c r="Q21" s="4">
        <f t="shared" si="126"/>
        <v>101.11213436830312</v>
      </c>
      <c r="R21" s="4">
        <f t="shared" si="126"/>
        <v>64.990123536725804</v>
      </c>
      <c r="S21" s="4">
        <f t="shared" si="126"/>
        <v>151.79063431212489</v>
      </c>
      <c r="T21" s="4">
        <f t="shared" si="126"/>
        <v>170.75512762245737</v>
      </c>
      <c r="U21" s="4">
        <f t="shared" si="27"/>
        <v>258.88309337134052</v>
      </c>
      <c r="V21" s="4">
        <f t="shared" si="27"/>
        <v>201.62591551640793</v>
      </c>
      <c r="W21" s="4">
        <f t="shared" si="27"/>
        <v>216.75696692322134</v>
      </c>
      <c r="X21" s="4">
        <f t="shared" si="27"/>
        <v>172.25006226689237</v>
      </c>
      <c r="Y21" s="4">
        <f t="shared" si="27"/>
        <v>126.38616567214879</v>
      </c>
      <c r="Z21" s="4">
        <f t="shared" si="27"/>
        <v>44.273693504815427</v>
      </c>
      <c r="AA21" s="4">
        <f t="shared" si="27"/>
        <v>226.88283261525319</v>
      </c>
    </row>
    <row r="22" spans="2:27" x14ac:dyDescent="0.25">
      <c r="B22" s="3" t="s">
        <v>25</v>
      </c>
      <c r="C22" s="4">
        <f t="shared" si="22"/>
        <v>36.142689779532915</v>
      </c>
      <c r="D22" s="4">
        <f t="shared" si="22"/>
        <v>44.60173820539498</v>
      </c>
      <c r="E22" s="4">
        <f t="shared" si="22"/>
        <v>43.321276082516931</v>
      </c>
      <c r="F22" s="4">
        <f t="shared" ref="F22:G22" si="127">F44+F66</f>
        <v>28.934578652233046</v>
      </c>
      <c r="G22" s="4">
        <f t="shared" si="127"/>
        <v>47.121342456254361</v>
      </c>
      <c r="H22" s="4">
        <f t="shared" ref="H22" si="128">H44+H66</f>
        <v>44.947732225143746</v>
      </c>
      <c r="I22" s="4">
        <f t="shared" ref="I22:K22" si="129">I44+I66</f>
        <v>76.273559461924094</v>
      </c>
      <c r="J22" s="4">
        <f t="shared" si="129"/>
        <v>48.801468543849161</v>
      </c>
      <c r="K22" s="4">
        <f t="shared" si="129"/>
        <v>59.37844348266843</v>
      </c>
      <c r="L22" s="4">
        <f t="shared" ref="L22:N22" si="130">L44+L66</f>
        <v>103.64010191674332</v>
      </c>
      <c r="M22" s="4">
        <f t="shared" si="130"/>
        <v>70.692132780999813</v>
      </c>
      <c r="N22" s="4">
        <f t="shared" si="130"/>
        <v>138.33635371376553</v>
      </c>
      <c r="P22" s="4">
        <f t="shared" ref="P22:T22" si="131">P44+P66</f>
        <v>19.674234860188122</v>
      </c>
      <c r="Q22" s="4">
        <f t="shared" si="131"/>
        <v>42.374129706165256</v>
      </c>
      <c r="R22" s="4">
        <f t="shared" si="131"/>
        <v>52.273676276909789</v>
      </c>
      <c r="S22" s="4">
        <f t="shared" si="131"/>
        <v>28.799773072939825</v>
      </c>
      <c r="T22" s="4">
        <f t="shared" si="131"/>
        <v>46.50730000917639</v>
      </c>
      <c r="U22" s="4">
        <f t="shared" si="27"/>
        <v>47.629496298357488</v>
      </c>
      <c r="V22" s="4">
        <f t="shared" si="27"/>
        <v>48.901251698510634</v>
      </c>
      <c r="W22" s="4">
        <f t="shared" si="27"/>
        <v>33.826661372788244</v>
      </c>
      <c r="X22" s="4">
        <f t="shared" si="27"/>
        <v>39.782182634318531</v>
      </c>
      <c r="Y22" s="4">
        <f t="shared" si="27"/>
        <v>42.583997603081045</v>
      </c>
      <c r="Z22" s="4">
        <f t="shared" si="27"/>
        <v>35.994745099881129</v>
      </c>
      <c r="AA22" s="4">
        <f t="shared" si="27"/>
        <v>61.024967632803111</v>
      </c>
    </row>
    <row r="23" spans="2:27" ht="15.75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16.5" thickBot="1" x14ac:dyDescent="0.3">
      <c r="B24" s="10" t="s">
        <v>46</v>
      </c>
      <c r="C24" s="11">
        <f>SUM(C7,C16,C20:C22)</f>
        <v>7668.2502054979122</v>
      </c>
      <c r="D24" s="11">
        <f t="shared" ref="D24:N24" si="132">SUM(D7,D16,D20:D22)</f>
        <v>8547.3528903118931</v>
      </c>
      <c r="E24" s="11">
        <f t="shared" si="132"/>
        <v>9557.1945629883412</v>
      </c>
      <c r="F24" s="11">
        <f t="shared" si="132"/>
        <v>9262.4829253546795</v>
      </c>
      <c r="G24" s="11">
        <f t="shared" si="132"/>
        <v>8605.2554082483839</v>
      </c>
      <c r="H24" s="11">
        <f t="shared" si="132"/>
        <v>9761.6122601760599</v>
      </c>
      <c r="I24" s="11">
        <f t="shared" si="132"/>
        <v>9379.5528484735096</v>
      </c>
      <c r="J24" s="11">
        <f t="shared" si="132"/>
        <v>7422.5729738487253</v>
      </c>
      <c r="K24" s="11">
        <f t="shared" si="132"/>
        <v>8343.9814028391975</v>
      </c>
      <c r="L24" s="11">
        <f t="shared" si="132"/>
        <v>10112.640884195063</v>
      </c>
      <c r="M24" s="11">
        <f t="shared" si="132"/>
        <v>9456.6408830556848</v>
      </c>
      <c r="N24" s="11">
        <f t="shared" si="132"/>
        <v>11870.870943331878</v>
      </c>
      <c r="P24" s="11">
        <f>SUM(P7,P16,P20:P22)</f>
        <v>7818.4126091950675</v>
      </c>
      <c r="Q24" s="11">
        <f t="shared" ref="Q24:AA24" si="133">SUM(Q7,Q16,Q20:Q22)</f>
        <v>8342.5022049174022</v>
      </c>
      <c r="R24" s="11">
        <f t="shared" si="133"/>
        <v>10072.950975641183</v>
      </c>
      <c r="S24" s="11">
        <f t="shared" si="133"/>
        <v>9980.0067739027563</v>
      </c>
      <c r="T24" s="11">
        <f t="shared" si="133"/>
        <v>9544.0619483834889</v>
      </c>
      <c r="U24" s="11">
        <f t="shared" si="133"/>
        <v>10662.093166373645</v>
      </c>
      <c r="V24" s="11">
        <f t="shared" si="133"/>
        <v>10313.655626409638</v>
      </c>
      <c r="W24" s="11">
        <f t="shared" si="133"/>
        <v>8456.1657145186709</v>
      </c>
      <c r="X24" s="11">
        <f t="shared" si="133"/>
        <v>9765.0036598969054</v>
      </c>
      <c r="Y24" s="11">
        <f t="shared" si="133"/>
        <v>11482.287112291431</v>
      </c>
      <c r="Z24" s="11">
        <f t="shared" si="133"/>
        <v>9835.6352303870881</v>
      </c>
      <c r="AA24" s="11">
        <f t="shared" si="133"/>
        <v>12380.980555893837</v>
      </c>
    </row>
    <row r="25" spans="2:27" x14ac:dyDescent="0.25"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2:27" ht="18" x14ac:dyDescent="0.25">
      <c r="B26" s="12" t="s">
        <v>48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8" spans="2:27" x14ac:dyDescent="0.25">
      <c r="B28" s="1"/>
      <c r="C28" s="13" t="s">
        <v>38</v>
      </c>
      <c r="D28" s="13" t="s">
        <v>50</v>
      </c>
      <c r="E28" s="13" t="s">
        <v>53</v>
      </c>
      <c r="F28" s="13" t="s">
        <v>51</v>
      </c>
      <c r="G28" s="13" t="s">
        <v>52</v>
      </c>
      <c r="H28" s="13" t="s">
        <v>54</v>
      </c>
      <c r="I28" s="13" t="s">
        <v>55</v>
      </c>
      <c r="J28" s="13" t="s">
        <v>56</v>
      </c>
      <c r="K28" s="13" t="s">
        <v>57</v>
      </c>
      <c r="L28" s="13" t="s">
        <v>58</v>
      </c>
      <c r="M28" s="13" t="s">
        <v>59</v>
      </c>
      <c r="N28" s="13" t="s">
        <v>60</v>
      </c>
      <c r="P28" s="2" t="s">
        <v>39</v>
      </c>
      <c r="Q28" s="2" t="s">
        <v>61</v>
      </c>
      <c r="R28" s="2" t="s">
        <v>62</v>
      </c>
      <c r="S28" s="2" t="s">
        <v>63</v>
      </c>
      <c r="T28" s="2" t="s">
        <v>64</v>
      </c>
      <c r="U28" s="2" t="s">
        <v>65</v>
      </c>
      <c r="V28" s="2" t="s">
        <v>66</v>
      </c>
      <c r="W28" s="2" t="s">
        <v>67</v>
      </c>
      <c r="X28" s="2" t="s">
        <v>68</v>
      </c>
      <c r="Y28" s="2" t="s">
        <v>69</v>
      </c>
      <c r="Z28" s="2" t="s">
        <v>70</v>
      </c>
      <c r="AA28" s="2" t="s">
        <v>71</v>
      </c>
    </row>
    <row r="29" spans="2:27" x14ac:dyDescent="0.25">
      <c r="B29" s="3" t="s">
        <v>40</v>
      </c>
      <c r="C29" s="4">
        <f>SUM(C30:C31,C33:C37)</f>
        <v>5428.7308837506671</v>
      </c>
      <c r="D29" s="4">
        <f t="shared" ref="D29:N29" si="134">SUM(D30:D31,D33:D37)</f>
        <v>6123.0140431815944</v>
      </c>
      <c r="E29" s="4">
        <f t="shared" si="134"/>
        <v>6734.0153102594104</v>
      </c>
      <c r="F29" s="4">
        <f t="shared" si="134"/>
        <v>6315.9447253436583</v>
      </c>
      <c r="G29" s="4">
        <f t="shared" si="134"/>
        <v>6035.6275674916442</v>
      </c>
      <c r="H29" s="4">
        <f t="shared" si="134"/>
        <v>6643.0038755029409</v>
      </c>
      <c r="I29" s="4">
        <f t="shared" si="134"/>
        <v>5928.0004124077923</v>
      </c>
      <c r="J29" s="4">
        <f t="shared" si="134"/>
        <v>4969.2352494055931</v>
      </c>
      <c r="K29" s="4">
        <f t="shared" si="134"/>
        <v>5615.9053563577327</v>
      </c>
      <c r="L29" s="4">
        <f t="shared" si="134"/>
        <v>7099.3025040091907</v>
      </c>
      <c r="M29" s="4">
        <f t="shared" si="134"/>
        <v>6757.3402278506092</v>
      </c>
      <c r="N29" s="4">
        <f t="shared" si="134"/>
        <v>8137.0189317672084</v>
      </c>
      <c r="P29" s="4">
        <f>SUM(P30:P31,P33:P37)</f>
        <v>5471.4427737965534</v>
      </c>
      <c r="Q29" s="4">
        <f t="shared" ref="Q29" si="135">SUM(Q30:Q31,Q33:Q37)</f>
        <v>5904.7081758948825</v>
      </c>
      <c r="R29" s="4">
        <f t="shared" ref="R29" si="136">SUM(R30:R31,R33:R37)</f>
        <v>7077.6199475486992</v>
      </c>
      <c r="S29" s="4">
        <f t="shared" ref="S29" si="137">SUM(S30:S31,S33:S37)</f>
        <v>6888.2771722204234</v>
      </c>
      <c r="T29" s="4">
        <f t="shared" ref="T29" si="138">SUM(T30:T31,T33:T37)</f>
        <v>6514.7362745826886</v>
      </c>
      <c r="U29" s="4">
        <f t="shared" ref="U29" si="139">SUM(U30:U31,U33:U37)</f>
        <v>7087.507003306845</v>
      </c>
      <c r="V29" s="4">
        <f t="shared" ref="V29" si="140">SUM(V30:V31,V33:V37)</f>
        <v>6934.6524132743025</v>
      </c>
      <c r="W29" s="4">
        <f t="shared" ref="W29" si="141">SUM(W30:W31,W33:W37)</f>
        <v>5566.3839869697922</v>
      </c>
      <c r="X29" s="4">
        <f t="shared" ref="X29" si="142">SUM(X30:X31,X33:X37)</f>
        <v>6718.1735729762031</v>
      </c>
      <c r="Y29" s="4">
        <f t="shared" ref="Y29" si="143">SUM(Y30:Y31,Y33:Y37)</f>
        <v>7891.9570740434274</v>
      </c>
      <c r="Z29" s="4">
        <f t="shared" ref="Z29" si="144">SUM(Z30:Z31,Z33:Z37)</f>
        <v>7279.1123074977895</v>
      </c>
      <c r="AA29" s="4">
        <f t="shared" ref="AA29" si="145">SUM(AA30:AA31,AA33:AA37)</f>
        <v>8623.412546112093</v>
      </c>
    </row>
    <row r="30" spans="2:27" x14ac:dyDescent="0.25">
      <c r="B30" s="5" t="s">
        <v>29</v>
      </c>
      <c r="C30" s="6">
        <v>3526.0754864574442</v>
      </c>
      <c r="D30" s="6">
        <v>3977.5261399661408</v>
      </c>
      <c r="E30" s="6">
        <v>4333.391027041499</v>
      </c>
      <c r="F30" s="6">
        <v>4075.4753276145634</v>
      </c>
      <c r="G30" s="6">
        <v>3886.7590161692606</v>
      </c>
      <c r="H30" s="6">
        <v>4330.3229167233367</v>
      </c>
      <c r="I30" s="6">
        <v>3908.3400768620627</v>
      </c>
      <c r="J30" s="6">
        <v>3300.2835578230111</v>
      </c>
      <c r="K30" s="6">
        <v>3545.6083021366394</v>
      </c>
      <c r="L30" s="6">
        <v>4533.371619849232</v>
      </c>
      <c r="M30" s="6">
        <v>4482.9006793678</v>
      </c>
      <c r="N30" s="6">
        <v>5703.9687035850657</v>
      </c>
      <c r="P30" s="6">
        <v>3699.9675773895447</v>
      </c>
      <c r="Q30" s="6">
        <v>3919.053114108478</v>
      </c>
      <c r="R30" s="6">
        <v>4712.3279067085914</v>
      </c>
      <c r="S30" s="6">
        <v>4603.7194676874133</v>
      </c>
      <c r="T30" s="6">
        <v>4402.3502256640204</v>
      </c>
      <c r="U30" s="6">
        <v>4851.4788809708371</v>
      </c>
      <c r="V30" s="6">
        <v>4722.8977556466116</v>
      </c>
      <c r="W30" s="6">
        <v>3774.5207768291143</v>
      </c>
      <c r="X30" s="6">
        <v>4269.954730053214</v>
      </c>
      <c r="Y30" s="6">
        <v>5054.2456684044564</v>
      </c>
      <c r="Z30" s="6">
        <v>5141.5885452252796</v>
      </c>
      <c r="AA30" s="6">
        <v>6117.0008616679406</v>
      </c>
    </row>
    <row r="31" spans="2:27" x14ac:dyDescent="0.25">
      <c r="B31" s="5" t="s">
        <v>30</v>
      </c>
      <c r="C31" s="6">
        <v>596.79261654767492</v>
      </c>
      <c r="D31" s="6">
        <v>622.49923977436526</v>
      </c>
      <c r="E31" s="6">
        <v>693.56835636019082</v>
      </c>
      <c r="F31" s="6">
        <v>625.48976838901615</v>
      </c>
      <c r="G31" s="6">
        <v>623.22799116007548</v>
      </c>
      <c r="H31" s="6">
        <v>747.47993571483994</v>
      </c>
      <c r="I31" s="6">
        <v>602.10554228489809</v>
      </c>
      <c r="J31" s="6">
        <v>562.78841608713446</v>
      </c>
      <c r="K31" s="6">
        <v>688.00072723466565</v>
      </c>
      <c r="L31" s="6">
        <v>740.31135473803249</v>
      </c>
      <c r="M31" s="6">
        <v>620.2420588446322</v>
      </c>
      <c r="N31" s="6">
        <v>704.62214734587997</v>
      </c>
      <c r="P31" s="6">
        <v>558.70291720802538</v>
      </c>
      <c r="Q31" s="6">
        <v>618.63522053554914</v>
      </c>
      <c r="R31" s="6">
        <v>675.86981353816623</v>
      </c>
      <c r="S31" s="6">
        <v>618.16954232791443</v>
      </c>
      <c r="T31" s="6">
        <v>609.05128562860057</v>
      </c>
      <c r="U31" s="6">
        <v>662.22645610042946</v>
      </c>
      <c r="V31" s="6">
        <v>653.07480078793799</v>
      </c>
      <c r="W31" s="6">
        <v>596.54102418251114</v>
      </c>
      <c r="X31" s="6">
        <v>656.79702100553914</v>
      </c>
      <c r="Y31" s="6">
        <v>810.14372851550854</v>
      </c>
      <c r="Z31" s="6">
        <v>651.24985687325045</v>
      </c>
      <c r="AA31" s="6">
        <v>801.81002867890311</v>
      </c>
    </row>
    <row r="32" spans="2:27" x14ac:dyDescent="0.25">
      <c r="B32" s="7" t="s">
        <v>28</v>
      </c>
      <c r="C32" s="8">
        <f>SUM(C33:C36)</f>
        <v>1247.7580734313647</v>
      </c>
      <c r="D32" s="8">
        <f t="shared" ref="D32:N32" si="146">SUM(D33:D36)</f>
        <v>1465.6659204630148</v>
      </c>
      <c r="E32" s="8">
        <f t="shared" si="146"/>
        <v>1601.9714117895282</v>
      </c>
      <c r="F32" s="8">
        <f t="shared" si="146"/>
        <v>1523.6640658931576</v>
      </c>
      <c r="G32" s="8">
        <f t="shared" si="146"/>
        <v>1442.7789147610597</v>
      </c>
      <c r="H32" s="8">
        <f t="shared" si="146"/>
        <v>1466.3011058056359</v>
      </c>
      <c r="I32" s="8">
        <f t="shared" si="146"/>
        <v>1338.9242615482774</v>
      </c>
      <c r="J32" s="8">
        <f t="shared" si="146"/>
        <v>1048.1840682510126</v>
      </c>
      <c r="K32" s="8">
        <f t="shared" si="146"/>
        <v>1308.6148127286838</v>
      </c>
      <c r="L32" s="8">
        <f t="shared" si="146"/>
        <v>1761.8261483316892</v>
      </c>
      <c r="M32" s="8">
        <f t="shared" si="146"/>
        <v>1582.261487588275</v>
      </c>
      <c r="N32" s="8">
        <f t="shared" si="146"/>
        <v>1647.1018578705034</v>
      </c>
      <c r="P32" s="8">
        <f>SUM(P33:P36)</f>
        <v>1160.126121826966</v>
      </c>
      <c r="Q32" s="8">
        <f t="shared" ref="Q32" si="147">SUM(Q33:Q36)</f>
        <v>1314.7007930023401</v>
      </c>
      <c r="R32" s="8">
        <f t="shared" ref="R32" si="148">SUM(R33:R36)</f>
        <v>1606.7613738308999</v>
      </c>
      <c r="S32" s="8">
        <f t="shared" ref="S32" si="149">SUM(S33:S36)</f>
        <v>1554.3932249614556</v>
      </c>
      <c r="T32" s="8">
        <f t="shared" ref="T32" si="150">SUM(T33:T36)</f>
        <v>1409.2171343595228</v>
      </c>
      <c r="U32" s="8">
        <f t="shared" ref="U32" si="151">SUM(U33:U36)</f>
        <v>1507.6023962029658</v>
      </c>
      <c r="V32" s="8">
        <f t="shared" ref="V32" si="152">SUM(V33:V36)</f>
        <v>1471.6382584767819</v>
      </c>
      <c r="W32" s="8">
        <f t="shared" ref="W32" si="153">SUM(W33:W36)</f>
        <v>1108.4809388477863</v>
      </c>
      <c r="X32" s="8">
        <f t="shared" ref="X32" si="154">SUM(X33:X36)</f>
        <v>1733.1268683407375</v>
      </c>
      <c r="Y32" s="8">
        <f t="shared" ref="Y32" si="155">SUM(Y33:Y36)</f>
        <v>1920.5652145732406</v>
      </c>
      <c r="Z32" s="8">
        <f t="shared" ref="Z32" si="156">SUM(Z33:Z36)</f>
        <v>1440.0917472254641</v>
      </c>
      <c r="AA32" s="8">
        <f t="shared" ref="AA32" si="157">SUM(AA33:AA36)</f>
        <v>1593.4257004064348</v>
      </c>
    </row>
    <row r="33" spans="2:27" x14ac:dyDescent="0.25">
      <c r="B33" s="9" t="s">
        <v>31</v>
      </c>
      <c r="C33" s="6">
        <v>291.89532855098929</v>
      </c>
      <c r="D33" s="6">
        <v>306.20502498839915</v>
      </c>
      <c r="E33" s="6">
        <v>359.13036358067995</v>
      </c>
      <c r="F33" s="6">
        <v>349.13660319787505</v>
      </c>
      <c r="G33" s="6">
        <v>340.5492119675373</v>
      </c>
      <c r="H33" s="6">
        <v>376.33869685015065</v>
      </c>
      <c r="I33" s="6">
        <v>397.25466844703465</v>
      </c>
      <c r="J33" s="6">
        <v>320.39368299124857</v>
      </c>
      <c r="K33" s="6">
        <v>361.69893042175318</v>
      </c>
      <c r="L33" s="6">
        <v>516.86879743641146</v>
      </c>
      <c r="M33" s="6">
        <v>426.09145959929594</v>
      </c>
      <c r="N33" s="6">
        <v>596.52587770737364</v>
      </c>
      <c r="P33" s="6">
        <v>285.7860993553798</v>
      </c>
      <c r="Q33" s="6">
        <v>274.60780960460374</v>
      </c>
      <c r="R33" s="6">
        <v>394.10596974899954</v>
      </c>
      <c r="S33" s="6">
        <v>389.14381934079631</v>
      </c>
      <c r="T33" s="6">
        <v>308.87077926536159</v>
      </c>
      <c r="U33" s="6">
        <v>305.78805327137502</v>
      </c>
      <c r="V33" s="6">
        <v>369.32718129606894</v>
      </c>
      <c r="W33" s="6">
        <v>293.6713923211305</v>
      </c>
      <c r="X33" s="6">
        <v>436.44137634473645</v>
      </c>
      <c r="Y33" s="6">
        <v>503.799701957867</v>
      </c>
      <c r="Z33" s="6">
        <v>350.88408388569479</v>
      </c>
      <c r="AA33" s="6">
        <v>466.27494724521239</v>
      </c>
    </row>
    <row r="34" spans="2:27" x14ac:dyDescent="0.25">
      <c r="B34" s="9" t="s">
        <v>32</v>
      </c>
      <c r="C34" s="6">
        <v>635.21184844771199</v>
      </c>
      <c r="D34" s="6">
        <v>768.3849417190587</v>
      </c>
      <c r="E34" s="6">
        <v>829.60688771441869</v>
      </c>
      <c r="F34" s="6">
        <v>724.02069857750519</v>
      </c>
      <c r="G34" s="6">
        <v>723.05329763599457</v>
      </c>
      <c r="H34" s="6">
        <v>689.06745854535166</v>
      </c>
      <c r="I34" s="6">
        <v>544.96343839002884</v>
      </c>
      <c r="J34" s="6">
        <v>415.83509608743032</v>
      </c>
      <c r="K34" s="6">
        <v>550.20104061924303</v>
      </c>
      <c r="L34" s="6">
        <v>734.734017733266</v>
      </c>
      <c r="M34" s="6">
        <v>690.66635657480845</v>
      </c>
      <c r="N34" s="6">
        <v>606.26644486597525</v>
      </c>
      <c r="P34" s="6">
        <v>492.46486801092192</v>
      </c>
      <c r="Q34" s="6">
        <v>631.57608705846246</v>
      </c>
      <c r="R34" s="6">
        <v>681.14061142591049</v>
      </c>
      <c r="S34" s="6">
        <v>689.62422923574172</v>
      </c>
      <c r="T34" s="6">
        <v>665.70778345149063</v>
      </c>
      <c r="U34" s="6">
        <v>770.4239023920104</v>
      </c>
      <c r="V34" s="6">
        <v>620.87849102282598</v>
      </c>
      <c r="W34" s="6">
        <v>467.51744338713615</v>
      </c>
      <c r="X34" s="6">
        <v>845.60494397775983</v>
      </c>
      <c r="Y34" s="6">
        <v>960.05523820251597</v>
      </c>
      <c r="Z34" s="6">
        <v>719.54629390968728</v>
      </c>
      <c r="AA34" s="6">
        <v>706.70578930933152</v>
      </c>
    </row>
    <row r="35" spans="2:27" x14ac:dyDescent="0.25">
      <c r="B35" s="9" t="s">
        <v>33</v>
      </c>
      <c r="C35" s="6">
        <v>226.21529137358968</v>
      </c>
      <c r="D35" s="6">
        <v>297.46722009113324</v>
      </c>
      <c r="E35" s="6">
        <v>302.53597048175595</v>
      </c>
      <c r="F35" s="6">
        <v>308.60526481367509</v>
      </c>
      <c r="G35" s="6">
        <v>288.9680157996894</v>
      </c>
      <c r="H35" s="6">
        <v>298.67226614500328</v>
      </c>
      <c r="I35" s="6">
        <v>284.78124373137928</v>
      </c>
      <c r="J35" s="6">
        <v>215.73167830865771</v>
      </c>
      <c r="K35" s="6">
        <v>260.21785364649395</v>
      </c>
      <c r="L35" s="6">
        <v>315.71768511669171</v>
      </c>
      <c r="M35" s="6">
        <v>268.02808622162144</v>
      </c>
      <c r="N35" s="6">
        <v>253.94279211293588</v>
      </c>
      <c r="P35" s="6">
        <v>213.87705888290844</v>
      </c>
      <c r="Q35" s="6">
        <v>300.48977790676395</v>
      </c>
      <c r="R35" s="6">
        <v>388.82039569788913</v>
      </c>
      <c r="S35" s="6">
        <v>325.16495804233966</v>
      </c>
      <c r="T35" s="6">
        <v>318.8878234826206</v>
      </c>
      <c r="U35" s="6">
        <v>304.45835712151006</v>
      </c>
      <c r="V35" s="6">
        <v>321.61996606687086</v>
      </c>
      <c r="W35" s="6">
        <v>232.41149379884138</v>
      </c>
      <c r="X35" s="6">
        <v>301.85047140827828</v>
      </c>
      <c r="Y35" s="6">
        <v>342.95094708474136</v>
      </c>
      <c r="Z35" s="6">
        <v>269.76740102774232</v>
      </c>
      <c r="AA35" s="6">
        <v>232.00824761786316</v>
      </c>
    </row>
    <row r="36" spans="2:27" x14ac:dyDescent="0.25">
      <c r="B36" s="9" t="s">
        <v>34</v>
      </c>
      <c r="C36" s="6">
        <v>94.435605059073694</v>
      </c>
      <c r="D36" s="6">
        <v>93.608733664423866</v>
      </c>
      <c r="E36" s="6">
        <v>110.69819001267354</v>
      </c>
      <c r="F36" s="6">
        <v>141.90149930410209</v>
      </c>
      <c r="G36" s="6">
        <v>90.208389357838342</v>
      </c>
      <c r="H36" s="6">
        <v>102.2226842651304</v>
      </c>
      <c r="I36" s="6">
        <v>111.92491097983458</v>
      </c>
      <c r="J36" s="6">
        <v>96.223610863676058</v>
      </c>
      <c r="K36" s="6">
        <v>136.4969880411935</v>
      </c>
      <c r="L36" s="6">
        <v>194.5056480453201</v>
      </c>
      <c r="M36" s="6">
        <v>197.47558519254918</v>
      </c>
      <c r="N36" s="6">
        <v>190.36674318421865</v>
      </c>
      <c r="P36" s="6">
        <v>167.99809557775609</v>
      </c>
      <c r="Q36" s="6">
        <v>108.02711843250991</v>
      </c>
      <c r="R36" s="6">
        <v>142.69439695810064</v>
      </c>
      <c r="S36" s="6">
        <v>150.46021834257803</v>
      </c>
      <c r="T36" s="6">
        <v>115.75074816004991</v>
      </c>
      <c r="U36" s="6">
        <v>126.93208341807042</v>
      </c>
      <c r="V36" s="6">
        <v>159.81262009101596</v>
      </c>
      <c r="W36" s="6">
        <v>114.88060934067828</v>
      </c>
      <c r="X36" s="6">
        <v>149.23007660996291</v>
      </c>
      <c r="Y36" s="6">
        <v>113.75932732811638</v>
      </c>
      <c r="Z36" s="6">
        <v>99.893968402339596</v>
      </c>
      <c r="AA36" s="6">
        <v>188.4367162340277</v>
      </c>
    </row>
    <row r="37" spans="2:27" x14ac:dyDescent="0.25">
      <c r="B37" s="5" t="s">
        <v>25</v>
      </c>
      <c r="C37" s="6">
        <v>58.104707314181361</v>
      </c>
      <c r="D37" s="6">
        <v>57.322742978073038</v>
      </c>
      <c r="E37" s="6">
        <v>105.08451506819267</v>
      </c>
      <c r="F37" s="6">
        <v>91.315563446922084</v>
      </c>
      <c r="G37" s="6">
        <v>82.861645401249305</v>
      </c>
      <c r="H37" s="6">
        <v>98.899917259127108</v>
      </c>
      <c r="I37" s="6">
        <v>78.630531712553463</v>
      </c>
      <c r="J37" s="6">
        <v>57.979207244434008</v>
      </c>
      <c r="K37" s="6">
        <v>73.681514257743174</v>
      </c>
      <c r="L37" s="6">
        <v>63.793381090236984</v>
      </c>
      <c r="M37" s="6">
        <v>71.936002049901916</v>
      </c>
      <c r="N37" s="6">
        <v>81.326222965759825</v>
      </c>
      <c r="P37" s="6">
        <v>52.646157372016809</v>
      </c>
      <c r="Q37" s="6">
        <v>52.319048248513965</v>
      </c>
      <c r="R37" s="6">
        <v>82.660853471041207</v>
      </c>
      <c r="S37" s="6">
        <v>111.99493724363901</v>
      </c>
      <c r="T37" s="6">
        <v>94.117628930545877</v>
      </c>
      <c r="U37" s="6">
        <v>66.199270032613128</v>
      </c>
      <c r="V37" s="6">
        <v>87.041598362970902</v>
      </c>
      <c r="W37" s="6">
        <v>86.841247110381403</v>
      </c>
      <c r="X37" s="6">
        <v>58.29495357671226</v>
      </c>
      <c r="Y37" s="6">
        <v>107.00246255022078</v>
      </c>
      <c r="Z37" s="6">
        <v>46.182158173794953</v>
      </c>
      <c r="AA37" s="6">
        <v>111.17595535881435</v>
      </c>
    </row>
    <row r="38" spans="2:27" x14ac:dyDescent="0.25">
      <c r="B38" s="3" t="s">
        <v>41</v>
      </c>
      <c r="C38" s="4">
        <f>SUM(C39:C41)</f>
        <v>1192.1847069713608</v>
      </c>
      <c r="D38" s="4">
        <f t="shared" ref="D38:N38" si="158">SUM(D39:D41)</f>
        <v>1349.2391442186574</v>
      </c>
      <c r="E38" s="4">
        <f t="shared" si="158"/>
        <v>1539.5900782659317</v>
      </c>
      <c r="F38" s="4">
        <f t="shared" si="158"/>
        <v>1572.6769140700997</v>
      </c>
      <c r="G38" s="4">
        <f t="shared" si="158"/>
        <v>1333.8148108183746</v>
      </c>
      <c r="H38" s="4">
        <f t="shared" si="158"/>
        <v>1595.3541923144662</v>
      </c>
      <c r="I38" s="4">
        <f t="shared" si="158"/>
        <v>1776.1873702641742</v>
      </c>
      <c r="J38" s="4">
        <f t="shared" si="158"/>
        <v>1140.5432061177112</v>
      </c>
      <c r="K38" s="4">
        <f t="shared" si="158"/>
        <v>1384.5583551093582</v>
      </c>
      <c r="L38" s="4">
        <f t="shared" si="158"/>
        <v>1589.6487152512868</v>
      </c>
      <c r="M38" s="4">
        <f t="shared" si="158"/>
        <v>1375.992295077509</v>
      </c>
      <c r="N38" s="4">
        <f t="shared" si="158"/>
        <v>1892.667976740431</v>
      </c>
      <c r="P38" s="4">
        <f>SUM(P39:P41)</f>
        <v>1158.634631274715</v>
      </c>
      <c r="Q38" s="4">
        <f t="shared" ref="Q38" si="159">SUM(Q39:Q41)</f>
        <v>1175.6377600831049</v>
      </c>
      <c r="R38" s="4">
        <f t="shared" ref="R38" si="160">SUM(R39:R41)</f>
        <v>1303.771568428399</v>
      </c>
      <c r="S38" s="4">
        <f t="shared" ref="S38" si="161">SUM(S39:S41)</f>
        <v>1422.9305649992564</v>
      </c>
      <c r="T38" s="4">
        <f t="shared" ref="T38" si="162">SUM(T39:T41)</f>
        <v>1346.9579080367448</v>
      </c>
      <c r="U38" s="4">
        <f t="shared" ref="U38" si="163">SUM(U39:U41)</f>
        <v>1367.3321857127685</v>
      </c>
      <c r="V38" s="4">
        <f t="shared" ref="V38" si="164">SUM(V39:V41)</f>
        <v>1305.4789794853928</v>
      </c>
      <c r="W38" s="4">
        <f t="shared" ref="W38" si="165">SUM(W39:W41)</f>
        <v>1113.125174617533</v>
      </c>
      <c r="X38" s="4">
        <f t="shared" ref="X38" si="166">SUM(X39:X41)</f>
        <v>1412.2716194034874</v>
      </c>
      <c r="Y38" s="4">
        <f t="shared" ref="Y38" si="167">SUM(Y39:Y41)</f>
        <v>1872.1950694301063</v>
      </c>
      <c r="Z38" s="4">
        <f t="shared" ref="Z38" si="168">SUM(Z39:Z41)</f>
        <v>1268.5080365565668</v>
      </c>
      <c r="AA38" s="4">
        <f t="shared" ref="AA38" si="169">SUM(AA39:AA41)</f>
        <v>1751.5216204538749</v>
      </c>
    </row>
    <row r="39" spans="2:27" x14ac:dyDescent="0.25">
      <c r="B39" s="5" t="s">
        <v>42</v>
      </c>
      <c r="C39" s="6">
        <v>275.23265083040178</v>
      </c>
      <c r="D39" s="6">
        <v>316.30837139304333</v>
      </c>
      <c r="E39" s="6">
        <v>384.99128316804638</v>
      </c>
      <c r="F39" s="6">
        <v>388.32718301389565</v>
      </c>
      <c r="G39" s="6">
        <v>382.8660938380728</v>
      </c>
      <c r="H39" s="6">
        <v>407.10890745681127</v>
      </c>
      <c r="I39" s="6">
        <v>349.16125084631039</v>
      </c>
      <c r="J39" s="6">
        <v>275.75611813665887</v>
      </c>
      <c r="K39" s="6">
        <v>310.70547547268961</v>
      </c>
      <c r="L39" s="6">
        <v>395.71168234712479</v>
      </c>
      <c r="M39" s="6">
        <v>368.17141759310874</v>
      </c>
      <c r="N39" s="6">
        <v>454.38146243070969</v>
      </c>
      <c r="P39" s="6">
        <v>289.26039991720972</v>
      </c>
      <c r="Q39" s="6">
        <v>285.0537206333708</v>
      </c>
      <c r="R39" s="6">
        <v>388.08744229096351</v>
      </c>
      <c r="S39" s="6">
        <v>352.64241890600505</v>
      </c>
      <c r="T39" s="6">
        <v>321.3332262003571</v>
      </c>
      <c r="U39" s="6">
        <v>380.92172704715131</v>
      </c>
      <c r="V39" s="6">
        <v>313.5216942916756</v>
      </c>
      <c r="W39" s="6">
        <v>298.88765447612661</v>
      </c>
      <c r="X39" s="6">
        <v>351.13320276140166</v>
      </c>
      <c r="Y39" s="6">
        <v>309.93688927227294</v>
      </c>
      <c r="Z39" s="6">
        <v>347.67212635016512</v>
      </c>
      <c r="AA39" s="6">
        <v>441.91190286012079</v>
      </c>
    </row>
    <row r="40" spans="2:27" x14ac:dyDescent="0.25">
      <c r="B40" s="5" t="s">
        <v>43</v>
      </c>
      <c r="C40" s="6">
        <v>124.75363942429657</v>
      </c>
      <c r="D40" s="6">
        <v>109.87847320314106</v>
      </c>
      <c r="E40" s="6">
        <v>114.77562462572644</v>
      </c>
      <c r="F40" s="6">
        <v>138.3464517454795</v>
      </c>
      <c r="G40" s="6">
        <v>101.91593574621682</v>
      </c>
      <c r="H40" s="6">
        <v>113.15300627626766</v>
      </c>
      <c r="I40" s="6">
        <v>153.15911308897481</v>
      </c>
      <c r="J40" s="6">
        <v>109.21808173773306</v>
      </c>
      <c r="K40" s="6">
        <v>89.107163891605182</v>
      </c>
      <c r="L40" s="6">
        <v>122.58961841957371</v>
      </c>
      <c r="M40" s="6">
        <v>103.35743190773917</v>
      </c>
      <c r="N40" s="6">
        <v>123.15273924943972</v>
      </c>
      <c r="P40" s="6">
        <v>84.024728582250475</v>
      </c>
      <c r="Q40" s="6">
        <v>101.64943808433271</v>
      </c>
      <c r="R40" s="6">
        <v>84.87647233204666</v>
      </c>
      <c r="S40" s="6">
        <v>122.92595238470447</v>
      </c>
      <c r="T40" s="6">
        <v>120.36731603605602</v>
      </c>
      <c r="U40" s="6">
        <v>122.48645786518648</v>
      </c>
      <c r="V40" s="6">
        <v>122.8392334881049</v>
      </c>
      <c r="W40" s="6">
        <v>105.11969857583411</v>
      </c>
      <c r="X40" s="6">
        <v>91.934396758590196</v>
      </c>
      <c r="Y40" s="6">
        <v>110.66378011695834</v>
      </c>
      <c r="Z40" s="6">
        <v>79.659895737935301</v>
      </c>
      <c r="AA40" s="6">
        <v>122.65007794135295</v>
      </c>
    </row>
    <row r="41" spans="2:27" x14ac:dyDescent="0.25">
      <c r="B41" s="5" t="s">
        <v>11</v>
      </c>
      <c r="C41" s="6">
        <v>792.19841671666256</v>
      </c>
      <c r="D41" s="6">
        <v>923.05229962247302</v>
      </c>
      <c r="E41" s="6">
        <v>1039.8231704721588</v>
      </c>
      <c r="F41" s="6">
        <v>1046.0032793107246</v>
      </c>
      <c r="G41" s="6">
        <v>849.03278123408506</v>
      </c>
      <c r="H41" s="6">
        <v>1075.0922785813873</v>
      </c>
      <c r="I41" s="6">
        <v>1273.8670063288889</v>
      </c>
      <c r="J41" s="6">
        <v>755.56900624331934</v>
      </c>
      <c r="K41" s="6">
        <v>984.74571574506353</v>
      </c>
      <c r="L41" s="6">
        <v>1071.3474144845884</v>
      </c>
      <c r="M41" s="6">
        <v>904.463445576661</v>
      </c>
      <c r="N41" s="6">
        <v>1315.1337750602816</v>
      </c>
      <c r="P41" s="6">
        <v>785.34950277525479</v>
      </c>
      <c r="Q41" s="6">
        <v>788.93460136540148</v>
      </c>
      <c r="R41" s="6">
        <v>830.80765380538878</v>
      </c>
      <c r="S41" s="6">
        <v>947.3621937085469</v>
      </c>
      <c r="T41" s="6">
        <v>905.25736580033174</v>
      </c>
      <c r="U41" s="6">
        <v>863.9240008004308</v>
      </c>
      <c r="V41" s="6">
        <v>869.11805170561217</v>
      </c>
      <c r="W41" s="6">
        <v>709.1178215655724</v>
      </c>
      <c r="X41" s="6">
        <v>969.20401988349568</v>
      </c>
      <c r="Y41" s="6">
        <v>1451.5944000408751</v>
      </c>
      <c r="Z41" s="6">
        <v>841.17601446846641</v>
      </c>
      <c r="AA41" s="6">
        <v>1186.9596396524012</v>
      </c>
    </row>
    <row r="42" spans="2:27" x14ac:dyDescent="0.25">
      <c r="B42" s="3" t="s">
        <v>12</v>
      </c>
      <c r="C42" s="4">
        <v>67.76836313276975</v>
      </c>
      <c r="D42" s="4">
        <v>55.003638962466646</v>
      </c>
      <c r="E42" s="4">
        <v>50.681178338704257</v>
      </c>
      <c r="F42" s="4">
        <v>65.859080584852151</v>
      </c>
      <c r="G42" s="4">
        <v>74.804492190786391</v>
      </c>
      <c r="H42" s="4">
        <v>67.849361227722397</v>
      </c>
      <c r="I42" s="4">
        <v>76.431704037317076</v>
      </c>
      <c r="J42" s="4">
        <v>46.178620951810011</v>
      </c>
      <c r="K42" s="4">
        <v>100.33426998407003</v>
      </c>
      <c r="L42" s="4">
        <v>92.621752934174339</v>
      </c>
      <c r="M42" s="4">
        <v>61.40191147455814</v>
      </c>
      <c r="N42" s="4">
        <v>69.084593576947668</v>
      </c>
      <c r="P42" s="4">
        <v>94.436281404759058</v>
      </c>
      <c r="Q42" s="4">
        <v>65.747600005575379</v>
      </c>
      <c r="R42" s="4">
        <v>65.398053327646608</v>
      </c>
      <c r="S42" s="4">
        <v>85.481614507081474</v>
      </c>
      <c r="T42" s="4">
        <v>85.770127884777125</v>
      </c>
      <c r="U42" s="4">
        <v>89.074983727119445</v>
      </c>
      <c r="V42" s="4">
        <v>82.591944357776811</v>
      </c>
      <c r="W42" s="4">
        <v>117.14123199454244</v>
      </c>
      <c r="X42" s="4">
        <v>84.363997279144314</v>
      </c>
      <c r="Y42" s="4">
        <v>99.215958519021754</v>
      </c>
      <c r="Z42" s="4">
        <v>84.64811828574507</v>
      </c>
      <c r="AA42" s="4">
        <v>108.82932135241788</v>
      </c>
    </row>
    <row r="43" spans="2:27" x14ac:dyDescent="0.25">
      <c r="B43" s="3" t="s">
        <v>44</v>
      </c>
      <c r="C43" s="4">
        <v>71.980705500229476</v>
      </c>
      <c r="D43" s="4">
        <v>169.61552362515087</v>
      </c>
      <c r="E43" s="4">
        <v>41.935514783812181</v>
      </c>
      <c r="F43" s="4">
        <v>96.733711091159421</v>
      </c>
      <c r="G43" s="4">
        <v>36.771799380813896</v>
      </c>
      <c r="H43" s="4">
        <v>198.92313174109967</v>
      </c>
      <c r="I43" s="4">
        <v>166.48348835301425</v>
      </c>
      <c r="J43" s="4">
        <v>189.43764761040387</v>
      </c>
      <c r="K43" s="4">
        <v>141.50982080694939</v>
      </c>
      <c r="L43" s="4">
        <v>97.50147665057581</v>
      </c>
      <c r="M43" s="4">
        <v>119.59488980616722</v>
      </c>
      <c r="N43" s="4">
        <v>192.46220712594163</v>
      </c>
      <c r="P43" s="4">
        <v>105.20909357430003</v>
      </c>
      <c r="Q43" s="4">
        <v>98.814866647417844</v>
      </c>
      <c r="R43" s="4">
        <v>59.847416695514369</v>
      </c>
      <c r="S43" s="4">
        <v>99.501054899775184</v>
      </c>
      <c r="T43" s="4">
        <v>162.47854722313471</v>
      </c>
      <c r="U43" s="4">
        <v>253.67086607264469</v>
      </c>
      <c r="V43" s="4">
        <v>193.04556254952405</v>
      </c>
      <c r="W43" s="4">
        <v>205.78648273977979</v>
      </c>
      <c r="X43" s="4">
        <v>166.21753609706911</v>
      </c>
      <c r="Y43" s="4">
        <v>54.602063704247747</v>
      </c>
      <c r="Z43" s="4">
        <v>28.018056852761529</v>
      </c>
      <c r="AA43" s="4">
        <v>81.094418418032092</v>
      </c>
    </row>
    <row r="44" spans="2:27" x14ac:dyDescent="0.25">
      <c r="B44" s="3" t="s">
        <v>25</v>
      </c>
      <c r="C44" s="4">
        <v>31.614769580746007</v>
      </c>
      <c r="D44" s="4">
        <v>38.299519070139596</v>
      </c>
      <c r="E44" s="4">
        <v>41.20670526694451</v>
      </c>
      <c r="F44" s="4">
        <v>28.867363327376069</v>
      </c>
      <c r="G44" s="4">
        <v>43.964206527140234</v>
      </c>
      <c r="H44" s="4">
        <v>43.300117832266835</v>
      </c>
      <c r="I44" s="4">
        <v>66.974828415695072</v>
      </c>
      <c r="J44" s="4">
        <v>29.106641982078905</v>
      </c>
      <c r="K44" s="4">
        <v>36.669487233384586</v>
      </c>
      <c r="L44" s="4">
        <v>35.167302768453141</v>
      </c>
      <c r="M44" s="4">
        <v>45.219101718286069</v>
      </c>
      <c r="N44" s="4">
        <v>92.670114261089793</v>
      </c>
      <c r="P44" s="4">
        <v>15.197546246654849</v>
      </c>
      <c r="Q44" s="4">
        <v>38.748802058576644</v>
      </c>
      <c r="R44" s="4">
        <v>47.537098557243894</v>
      </c>
      <c r="S44" s="4">
        <v>24.894953111119538</v>
      </c>
      <c r="T44" s="4">
        <v>38.546299630605915</v>
      </c>
      <c r="U44" s="4">
        <v>42.28362661040677</v>
      </c>
      <c r="V44" s="4">
        <v>42.634970270293302</v>
      </c>
      <c r="W44" s="4">
        <v>27.576800855131211</v>
      </c>
      <c r="X44" s="4">
        <v>29.956827557123745</v>
      </c>
      <c r="Y44" s="4">
        <v>36.562025684310505</v>
      </c>
      <c r="Z44" s="4">
        <v>26.585423579892506</v>
      </c>
      <c r="AA44" s="4">
        <v>43.641019397173352</v>
      </c>
    </row>
    <row r="45" spans="2:27" ht="15.75" thickBo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6.5" thickBot="1" x14ac:dyDescent="0.3">
      <c r="B46" s="10" t="s">
        <v>45</v>
      </c>
      <c r="C46" s="11">
        <f>SUM(C29,C38,C42:C44)</f>
        <v>6792.2794289357735</v>
      </c>
      <c r="D46" s="11">
        <f t="shared" ref="D46:N46" si="170">SUM(D29,D38,D42:D44)</f>
        <v>7735.1718690580083</v>
      </c>
      <c r="E46" s="11">
        <f t="shared" si="170"/>
        <v>8407.4287869148029</v>
      </c>
      <c r="F46" s="11">
        <f t="shared" si="170"/>
        <v>8080.0817944171458</v>
      </c>
      <c r="G46" s="11">
        <f t="shared" si="170"/>
        <v>7524.9828764087597</v>
      </c>
      <c r="H46" s="11">
        <f t="shared" si="170"/>
        <v>8548.4306786184952</v>
      </c>
      <c r="I46" s="11">
        <f t="shared" si="170"/>
        <v>8014.0778034779923</v>
      </c>
      <c r="J46" s="11">
        <f t="shared" si="170"/>
        <v>6374.5013660675977</v>
      </c>
      <c r="K46" s="11">
        <f t="shared" si="170"/>
        <v>7278.9772894914959</v>
      </c>
      <c r="L46" s="11">
        <f t="shared" si="170"/>
        <v>8914.2417516136811</v>
      </c>
      <c r="M46" s="11">
        <f t="shared" si="170"/>
        <v>8359.5484259271307</v>
      </c>
      <c r="N46" s="11">
        <f t="shared" si="170"/>
        <v>10383.903823471619</v>
      </c>
      <c r="P46" s="11">
        <f>SUM(P29,P38,P42:P44)</f>
        <v>6844.9203262969822</v>
      </c>
      <c r="Q46" s="11">
        <f t="shared" ref="Q46:AA46" si="171">SUM(Q29,Q38,Q42:Q44)</f>
        <v>7283.6572046895581</v>
      </c>
      <c r="R46" s="11">
        <f t="shared" si="171"/>
        <v>8554.1740845575041</v>
      </c>
      <c r="S46" s="11">
        <f t="shared" si="171"/>
        <v>8521.0853597376554</v>
      </c>
      <c r="T46" s="11">
        <f t="shared" si="171"/>
        <v>8148.4891573579516</v>
      </c>
      <c r="U46" s="11">
        <f t="shared" si="171"/>
        <v>8839.8686654297853</v>
      </c>
      <c r="V46" s="11">
        <f t="shared" si="171"/>
        <v>8558.4038699372886</v>
      </c>
      <c r="W46" s="11">
        <f t="shared" si="171"/>
        <v>7030.0136771767784</v>
      </c>
      <c r="X46" s="11">
        <f t="shared" si="171"/>
        <v>8410.9835533130263</v>
      </c>
      <c r="Y46" s="11">
        <f t="shared" si="171"/>
        <v>9954.5321913811131</v>
      </c>
      <c r="Z46" s="11">
        <f t="shared" si="171"/>
        <v>8686.8719427727538</v>
      </c>
      <c r="AA46" s="11">
        <f t="shared" si="171"/>
        <v>10608.498925733591</v>
      </c>
    </row>
    <row r="48" spans="2:27" ht="18" x14ac:dyDescent="0.25">
      <c r="B48" s="12" t="s">
        <v>49</v>
      </c>
    </row>
    <row r="50" spans="2:27" x14ac:dyDescent="0.25">
      <c r="B50" s="1"/>
      <c r="C50" s="13" t="s">
        <v>38</v>
      </c>
      <c r="D50" s="13" t="s">
        <v>50</v>
      </c>
      <c r="E50" s="13" t="s">
        <v>53</v>
      </c>
      <c r="F50" s="13" t="s">
        <v>51</v>
      </c>
      <c r="G50" s="13" t="s">
        <v>52</v>
      </c>
      <c r="H50" s="13" t="s">
        <v>54</v>
      </c>
      <c r="I50" s="13" t="s">
        <v>55</v>
      </c>
      <c r="J50" s="13" t="s">
        <v>56</v>
      </c>
      <c r="K50" s="13" t="s">
        <v>57</v>
      </c>
      <c r="L50" s="13" t="s">
        <v>58</v>
      </c>
      <c r="M50" s="13" t="s">
        <v>59</v>
      </c>
      <c r="N50" s="13" t="s">
        <v>60</v>
      </c>
      <c r="P50" s="2" t="s">
        <v>39</v>
      </c>
      <c r="Q50" s="2" t="s">
        <v>61</v>
      </c>
      <c r="R50" s="2" t="s">
        <v>62</v>
      </c>
      <c r="S50" s="2" t="s">
        <v>63</v>
      </c>
      <c r="T50" s="2" t="s">
        <v>64</v>
      </c>
      <c r="U50" s="2" t="s">
        <v>65</v>
      </c>
      <c r="V50" s="2" t="s">
        <v>66</v>
      </c>
      <c r="W50" s="2" t="s">
        <v>67</v>
      </c>
      <c r="X50" s="2" t="s">
        <v>68</v>
      </c>
      <c r="Y50" s="2" t="s">
        <v>69</v>
      </c>
      <c r="Z50" s="2" t="s">
        <v>70</v>
      </c>
      <c r="AA50" s="2" t="s">
        <v>71</v>
      </c>
    </row>
    <row r="51" spans="2:27" x14ac:dyDescent="0.25">
      <c r="B51" s="3" t="s">
        <v>40</v>
      </c>
      <c r="C51" s="4">
        <f>SUM(C52:C53,C55:C59)</f>
        <v>278.59540982172064</v>
      </c>
      <c r="D51" s="4">
        <f t="shared" ref="D51" si="172">SUM(D52:D53,D55:D59)</f>
        <v>291.21257325289093</v>
      </c>
      <c r="E51" s="4">
        <f t="shared" ref="E51" si="173">SUM(E52:E53,E55:E59)</f>
        <v>383.82451854065232</v>
      </c>
      <c r="F51" s="4">
        <f t="shared" ref="F51" si="174">SUM(F52:F53,F55:F59)</f>
        <v>429.61229732964159</v>
      </c>
      <c r="G51" s="4">
        <f t="shared" ref="G51" si="175">SUM(G52:G53,G55:G59)</f>
        <v>345.62750391429842</v>
      </c>
      <c r="H51" s="4">
        <f t="shared" ref="H51" si="176">SUM(H52:H53,H55:H59)</f>
        <v>428.32972249475785</v>
      </c>
      <c r="I51" s="4">
        <f t="shared" ref="I51" si="177">SUM(I52:I53,I55:I59)</f>
        <v>364.93394961032084</v>
      </c>
      <c r="J51" s="4">
        <f t="shared" ref="J51" si="178">SUM(J52:J53,J55:J59)</f>
        <v>288.09050268352684</v>
      </c>
      <c r="K51" s="4">
        <f t="shared" ref="K51" si="179">SUM(K52:K53,K55:K59)</f>
        <v>341.44528337635245</v>
      </c>
      <c r="L51" s="4">
        <f t="shared" ref="L51" si="180">SUM(L52:L53,L55:L59)</f>
        <v>442.72076913074307</v>
      </c>
      <c r="M51" s="4">
        <f t="shared" ref="M51" si="181">SUM(M52:M53,M55:M59)</f>
        <v>424.95672586244825</v>
      </c>
      <c r="N51" s="4">
        <f t="shared" ref="N51" si="182">SUM(N52:N53,N55:N59)</f>
        <v>423.63015674233662</v>
      </c>
      <c r="P51" s="4">
        <f>SUM(P52:P53,P55:P59)</f>
        <v>387.17321194579381</v>
      </c>
      <c r="Q51" s="4">
        <f t="shared" ref="Q51" si="183">SUM(Q52:Q53,Q55:Q59)</f>
        <v>372.62252337932335</v>
      </c>
      <c r="R51" s="4">
        <f t="shared" ref="R51" si="184">SUM(R52:R53,R55:R59)</f>
        <v>489.1535396039958</v>
      </c>
      <c r="S51" s="4">
        <f t="shared" ref="S51" si="185">SUM(S52:S53,S55:S59)</f>
        <v>490.7007580047557</v>
      </c>
      <c r="T51" s="4">
        <f t="shared" ref="T51" si="186">SUM(T52:T53,T55:T59)</f>
        <v>550.48728722118165</v>
      </c>
      <c r="U51" s="4">
        <f t="shared" ref="U51" si="187">SUM(U52:U53,U55:U59)</f>
        <v>682.54649266820752</v>
      </c>
      <c r="V51" s="4">
        <f t="shared" ref="V51" si="188">SUM(V52:V53,V55:V59)</f>
        <v>587.57678067521908</v>
      </c>
      <c r="W51" s="4">
        <f t="shared" ref="W51" si="189">SUM(W52:W53,W55:W59)</f>
        <v>420.09588783421566</v>
      </c>
      <c r="X51" s="4">
        <f t="shared" ref="X51" si="190">SUM(X52:X53,X55:X59)</f>
        <v>436.5743594990866</v>
      </c>
      <c r="Y51" s="4">
        <f t="shared" ref="Y51" si="191">SUM(Y52:Y53,Y55:Y59)</f>
        <v>614.64410964271315</v>
      </c>
      <c r="Z51" s="4">
        <f t="shared" ref="Z51" si="192">SUM(Z52:Z53,Z55:Z59)</f>
        <v>513.30638369265512</v>
      </c>
      <c r="AA51" s="4">
        <f t="shared" ref="AA51" si="193">SUM(AA52:AA53,AA55:AA59)</f>
        <v>630.34214788442773</v>
      </c>
    </row>
    <row r="52" spans="2:27" x14ac:dyDescent="0.25">
      <c r="B52" s="5" t="s">
        <v>29</v>
      </c>
      <c r="C52" s="6">
        <v>143.37117522733203</v>
      </c>
      <c r="D52" s="6">
        <v>158.63937272020192</v>
      </c>
      <c r="E52" s="6">
        <v>200.25274931843967</v>
      </c>
      <c r="F52" s="6">
        <v>240.97774417176012</v>
      </c>
      <c r="G52" s="6">
        <v>193.32314659140209</v>
      </c>
      <c r="H52" s="6">
        <v>250.21088721202625</v>
      </c>
      <c r="I52" s="6">
        <v>212.07734577830183</v>
      </c>
      <c r="J52" s="6">
        <v>190.1070851651439</v>
      </c>
      <c r="K52" s="6">
        <v>173.02945097452766</v>
      </c>
      <c r="L52" s="6">
        <v>269.19976529399082</v>
      </c>
      <c r="M52" s="6">
        <v>273.94045611223618</v>
      </c>
      <c r="N52" s="6">
        <v>290.72595250753511</v>
      </c>
      <c r="P52" s="6">
        <v>229.28286928076005</v>
      </c>
      <c r="Q52" s="6">
        <v>230.80778997287371</v>
      </c>
      <c r="R52" s="6">
        <v>260.62530629656027</v>
      </c>
      <c r="S52" s="6">
        <v>311.90866307433708</v>
      </c>
      <c r="T52" s="6">
        <v>369.45949535689579</v>
      </c>
      <c r="U52" s="6">
        <v>477.59265202319534</v>
      </c>
      <c r="V52" s="6">
        <v>385.93715322862198</v>
      </c>
      <c r="W52" s="6">
        <v>248.29932586894498</v>
      </c>
      <c r="X52" s="6">
        <v>252.15100969819241</v>
      </c>
      <c r="Y52" s="6">
        <v>343.73683105132528</v>
      </c>
      <c r="Z52" s="6">
        <v>312.47143077156619</v>
      </c>
      <c r="AA52" s="6">
        <v>451.42101258616458</v>
      </c>
    </row>
    <row r="53" spans="2:27" x14ac:dyDescent="0.25">
      <c r="B53" s="5" t="s">
        <v>30</v>
      </c>
      <c r="C53" s="6">
        <v>41.257113572342966</v>
      </c>
      <c r="D53" s="6">
        <v>26.847165924355565</v>
      </c>
      <c r="E53" s="6">
        <v>38.761587130615879</v>
      </c>
      <c r="F53" s="6">
        <v>41.785493001853425</v>
      </c>
      <c r="G53" s="6">
        <v>29.293736800008947</v>
      </c>
      <c r="H53" s="6">
        <v>38.948308734594093</v>
      </c>
      <c r="I53" s="6">
        <v>34.204399160554303</v>
      </c>
      <c r="J53" s="6">
        <v>26.671775286615954</v>
      </c>
      <c r="K53" s="6">
        <v>33.56852199533995</v>
      </c>
      <c r="L53" s="6">
        <v>27.614825357941843</v>
      </c>
      <c r="M53" s="6">
        <v>26.662233559584923</v>
      </c>
      <c r="N53" s="6">
        <v>40.194929347878372</v>
      </c>
      <c r="P53" s="6">
        <v>43.570186993753076</v>
      </c>
      <c r="Q53" s="6">
        <v>22.118412638750595</v>
      </c>
      <c r="R53" s="6">
        <v>32.626263175951294</v>
      </c>
      <c r="S53" s="6">
        <v>26.049847342759268</v>
      </c>
      <c r="T53" s="6">
        <v>18.849822524170389</v>
      </c>
      <c r="U53" s="6">
        <v>34.798693633396311</v>
      </c>
      <c r="V53" s="6">
        <v>53.260515515791681</v>
      </c>
      <c r="W53" s="6">
        <v>29.38637522004986</v>
      </c>
      <c r="X53" s="6">
        <v>26.42215406390136</v>
      </c>
      <c r="Y53" s="6">
        <v>31.070185829976694</v>
      </c>
      <c r="Z53" s="6">
        <v>23.032411916411291</v>
      </c>
      <c r="AA53" s="6">
        <v>34.160769588746234</v>
      </c>
    </row>
    <row r="54" spans="2:27" x14ac:dyDescent="0.25">
      <c r="B54" s="7" t="s">
        <v>28</v>
      </c>
      <c r="C54" s="8">
        <f>SUM(C55:C58)</f>
        <v>92.692279235419946</v>
      </c>
      <c r="D54" s="8">
        <f t="shared" ref="D54" si="194">SUM(D55:D58)</f>
        <v>102.48806514913012</v>
      </c>
      <c r="E54" s="8">
        <f t="shared" ref="E54" si="195">SUM(E55:E58)</f>
        <v>140.20289391303132</v>
      </c>
      <c r="F54" s="8">
        <f t="shared" ref="F54" si="196">SUM(F55:F58)</f>
        <v>143.14850658819151</v>
      </c>
      <c r="G54" s="8">
        <f t="shared" ref="G54" si="197">SUM(G55:G58)</f>
        <v>120.82924613798207</v>
      </c>
      <c r="H54" s="8">
        <f t="shared" ref="H54" si="198">SUM(H55:H58)</f>
        <v>136.88636770237659</v>
      </c>
      <c r="I54" s="8">
        <f t="shared" ref="I54" si="199">SUM(I55:I58)</f>
        <v>117.06139067811877</v>
      </c>
      <c r="J54" s="8">
        <f t="shared" ref="J54" si="200">SUM(J55:J58)</f>
        <v>69.296140420240164</v>
      </c>
      <c r="K54" s="8">
        <f t="shared" ref="K54" si="201">SUM(K55:K58)</f>
        <v>133.5411129214103</v>
      </c>
      <c r="L54" s="8">
        <f t="shared" ref="L54" si="202">SUM(L55:L58)</f>
        <v>143.21429638401131</v>
      </c>
      <c r="M54" s="8">
        <f t="shared" ref="M54" si="203">SUM(M55:M58)</f>
        <v>123.6850905153518</v>
      </c>
      <c r="N54" s="8">
        <f t="shared" ref="N54" si="204">SUM(N55:N58)</f>
        <v>89.729330668664403</v>
      </c>
      <c r="P54" s="8">
        <f>SUM(P55:P58)</f>
        <v>113.02694759656633</v>
      </c>
      <c r="Q54" s="8">
        <f t="shared" ref="Q54" si="205">SUM(Q55:Q58)</f>
        <v>118.68836108850151</v>
      </c>
      <c r="R54" s="8">
        <f t="shared" ref="R54" si="206">SUM(R55:R58)</f>
        <v>191.8149124992693</v>
      </c>
      <c r="S54" s="8">
        <f t="shared" ref="S54" si="207">SUM(S55:S58)</f>
        <v>147.12886261258001</v>
      </c>
      <c r="T54" s="8">
        <f t="shared" ref="T54" si="208">SUM(T55:T58)</f>
        <v>156.94753256657788</v>
      </c>
      <c r="U54" s="8">
        <f t="shared" ref="U54" si="209">SUM(U55:U58)</f>
        <v>162.87839784830521</v>
      </c>
      <c r="V54" s="8">
        <f t="shared" ref="V54" si="210">SUM(V55:V58)</f>
        <v>144.24266269340504</v>
      </c>
      <c r="W54" s="8">
        <f t="shared" ref="W54" si="211">SUM(W55:W58)</f>
        <v>137.29217758653161</v>
      </c>
      <c r="X54" s="8">
        <f t="shared" ref="X54" si="212">SUM(X55:X58)</f>
        <v>153.4349185537385</v>
      </c>
      <c r="Y54" s="8">
        <f t="shared" ref="Y54" si="213">SUM(Y55:Y58)</f>
        <v>216.74875052428797</v>
      </c>
      <c r="Z54" s="8">
        <f t="shared" ref="Z54" si="214">SUM(Z55:Z58)</f>
        <v>166.74264160912952</v>
      </c>
      <c r="AA54" s="8">
        <f t="shared" ref="AA54" si="215">SUM(AA55:AA58)</f>
        <v>140.16018142659064</v>
      </c>
    </row>
    <row r="55" spans="2:27" x14ac:dyDescent="0.25">
      <c r="B55" s="9" t="s">
        <v>31</v>
      </c>
      <c r="C55" s="6">
        <v>10.597280944154914</v>
      </c>
      <c r="D55" s="6">
        <v>10.775591026108801</v>
      </c>
      <c r="E55" s="6">
        <v>12.280917692919289</v>
      </c>
      <c r="F55" s="6">
        <v>23.491772511705861</v>
      </c>
      <c r="G55" s="6">
        <v>17.232708500567405</v>
      </c>
      <c r="H55" s="6">
        <v>32.534707335576854</v>
      </c>
      <c r="I55" s="6">
        <v>16.190304003201529</v>
      </c>
      <c r="J55" s="6">
        <v>14.016872064635336</v>
      </c>
      <c r="K55" s="6">
        <v>16.641321707353427</v>
      </c>
      <c r="L55" s="6">
        <v>18.592713330701983</v>
      </c>
      <c r="M55" s="6">
        <v>22.810062193170108</v>
      </c>
      <c r="N55" s="6">
        <v>12.966214714234042</v>
      </c>
      <c r="P55" s="6">
        <v>16.212852269119008</v>
      </c>
      <c r="Q55" s="6">
        <v>11.07625134456246</v>
      </c>
      <c r="R55" s="6">
        <v>25.406458661603452</v>
      </c>
      <c r="S55" s="6">
        <v>17.552070775126783</v>
      </c>
      <c r="T55" s="6">
        <v>24.516997876480605</v>
      </c>
      <c r="U55" s="6">
        <v>34.496273658841162</v>
      </c>
      <c r="V55" s="6">
        <v>15.693678872199104</v>
      </c>
      <c r="W55" s="6">
        <v>13.864195116332155</v>
      </c>
      <c r="X55" s="6">
        <v>19.153813706410205</v>
      </c>
      <c r="Y55" s="6">
        <v>34.937651413621907</v>
      </c>
      <c r="Z55" s="6">
        <v>19.454204734132951</v>
      </c>
      <c r="AA55" s="6">
        <v>27.351314644502253</v>
      </c>
    </row>
    <row r="56" spans="2:27" x14ac:dyDescent="0.25">
      <c r="B56" s="9" t="s">
        <v>32</v>
      </c>
      <c r="C56" s="6">
        <v>53.737026836610674</v>
      </c>
      <c r="D56" s="6">
        <v>63.961094358608136</v>
      </c>
      <c r="E56" s="6">
        <v>96.318611029608121</v>
      </c>
      <c r="F56" s="6">
        <v>76.742503259366302</v>
      </c>
      <c r="G56" s="6">
        <v>83.013641332553561</v>
      </c>
      <c r="H56" s="6">
        <v>69.298923287376908</v>
      </c>
      <c r="I56" s="6">
        <v>61.406498915629953</v>
      </c>
      <c r="J56" s="6">
        <v>32.233325828453971</v>
      </c>
      <c r="K56" s="6">
        <v>51.78220126675501</v>
      </c>
      <c r="L56" s="6">
        <v>71.645438229230862</v>
      </c>
      <c r="M56" s="6">
        <v>67.017897052923416</v>
      </c>
      <c r="N56" s="6">
        <v>43.811915487988244</v>
      </c>
      <c r="P56" s="6">
        <v>60.755229870215459</v>
      </c>
      <c r="Q56" s="6">
        <v>72.074502013708198</v>
      </c>
      <c r="R56" s="6">
        <v>97.623892953531254</v>
      </c>
      <c r="S56" s="6">
        <v>74.280621609219509</v>
      </c>
      <c r="T56" s="6">
        <v>94.682895459396761</v>
      </c>
      <c r="U56" s="6">
        <v>80.155580333954106</v>
      </c>
      <c r="V56" s="6">
        <v>77.700392169551506</v>
      </c>
      <c r="W56" s="6">
        <v>76.811960609022719</v>
      </c>
      <c r="X56" s="6">
        <v>89.920030442055349</v>
      </c>
      <c r="Y56" s="6">
        <v>130.36306993474608</v>
      </c>
      <c r="Z56" s="6">
        <v>112.70933797899704</v>
      </c>
      <c r="AA56" s="6">
        <v>63.214588944855564</v>
      </c>
    </row>
    <row r="57" spans="2:27" x14ac:dyDescent="0.25">
      <c r="B57" s="9" t="s">
        <v>33</v>
      </c>
      <c r="C57" s="6">
        <v>27.939523881272958</v>
      </c>
      <c r="D57" s="6">
        <v>24.996727524623999</v>
      </c>
      <c r="E57" s="6">
        <v>26.495758590995933</v>
      </c>
      <c r="F57" s="6">
        <v>41.367943960659382</v>
      </c>
      <c r="G57" s="6">
        <v>19.947102138952769</v>
      </c>
      <c r="H57" s="6">
        <v>31.409819345743102</v>
      </c>
      <c r="I57" s="6">
        <v>33.922837816688677</v>
      </c>
      <c r="J57" s="6">
        <v>20.533982464657512</v>
      </c>
      <c r="K57" s="6">
        <v>27.057000291721323</v>
      </c>
      <c r="L57" s="6">
        <v>44.454417744767483</v>
      </c>
      <c r="M57" s="6">
        <v>25.999277311867122</v>
      </c>
      <c r="N57" s="6">
        <v>28.175083612813694</v>
      </c>
      <c r="P57" s="6">
        <v>21.069850998439414</v>
      </c>
      <c r="Q57" s="6">
        <v>32.961051823658224</v>
      </c>
      <c r="R57" s="6">
        <v>52.135201295411427</v>
      </c>
      <c r="S57" s="6">
        <v>34.758801343867354</v>
      </c>
      <c r="T57" s="6">
        <v>30.019092408958929</v>
      </c>
      <c r="U57" s="6">
        <v>32.062034731760377</v>
      </c>
      <c r="V57" s="6">
        <v>34.562890683275953</v>
      </c>
      <c r="W57" s="6">
        <v>29.974710483856192</v>
      </c>
      <c r="X57" s="6">
        <v>39.459418163240059</v>
      </c>
      <c r="Y57" s="6">
        <v>44.615258371460179</v>
      </c>
      <c r="Z57" s="6">
        <v>29.276555561178039</v>
      </c>
      <c r="AA57" s="6">
        <v>28.018286444476701</v>
      </c>
    </row>
    <row r="58" spans="2:27" x14ac:dyDescent="0.25">
      <c r="B58" s="9" t="s">
        <v>34</v>
      </c>
      <c r="C58" s="6">
        <v>0.41844757338140054</v>
      </c>
      <c r="D58" s="6">
        <v>2.754652239789193</v>
      </c>
      <c r="E58" s="6">
        <v>5.107606599507986</v>
      </c>
      <c r="F58" s="6">
        <v>1.5462868564599745</v>
      </c>
      <c r="G58" s="6">
        <v>0.63579416590832771</v>
      </c>
      <c r="H58" s="6">
        <v>3.6429177336797114</v>
      </c>
      <c r="I58" s="6">
        <v>5.5417499425985985</v>
      </c>
      <c r="J58" s="6">
        <v>2.5119600624933387</v>
      </c>
      <c r="K58" s="6">
        <v>38.06058965558055</v>
      </c>
      <c r="L58" s="6">
        <v>8.5217270793109794</v>
      </c>
      <c r="M58" s="6">
        <v>7.8578539573911597</v>
      </c>
      <c r="N58" s="6">
        <v>4.7761168536284231</v>
      </c>
      <c r="P58" s="6">
        <v>14.989014458792452</v>
      </c>
      <c r="Q58" s="6">
        <v>2.5765559065726253</v>
      </c>
      <c r="R58" s="6">
        <v>16.649359588723172</v>
      </c>
      <c r="S58" s="6">
        <v>20.537368884366362</v>
      </c>
      <c r="T58" s="6">
        <v>7.7285468217415989</v>
      </c>
      <c r="U58" s="6">
        <v>16.164509123749554</v>
      </c>
      <c r="V58" s="6">
        <v>16.285700968378485</v>
      </c>
      <c r="W58" s="6">
        <v>16.641311377320541</v>
      </c>
      <c r="X58" s="6">
        <v>4.9016562420328711</v>
      </c>
      <c r="Y58" s="6">
        <v>6.8327708044598259</v>
      </c>
      <c r="Z58" s="6">
        <v>5.3025433348214657</v>
      </c>
      <c r="AA58" s="6">
        <v>21.575991392756123</v>
      </c>
    </row>
    <row r="59" spans="2:27" x14ac:dyDescent="0.25">
      <c r="B59" s="5" t="s">
        <v>25</v>
      </c>
      <c r="C59" s="6">
        <v>1.2748417866256978</v>
      </c>
      <c r="D59" s="6">
        <v>3.2379694592032817</v>
      </c>
      <c r="E59" s="6">
        <v>4.607288178565458</v>
      </c>
      <c r="F59" s="6">
        <v>3.7005535678365717</v>
      </c>
      <c r="G59" s="6">
        <v>2.1813743849053462</v>
      </c>
      <c r="H59" s="6">
        <v>2.2841588457609472</v>
      </c>
      <c r="I59" s="6">
        <v>1.5908139933459287</v>
      </c>
      <c r="J59" s="6">
        <v>2.0155018115268062</v>
      </c>
      <c r="K59" s="6">
        <v>1.3061974850745344</v>
      </c>
      <c r="L59" s="6">
        <v>2.6918820947990136</v>
      </c>
      <c r="M59" s="6">
        <v>0.66894567527536986</v>
      </c>
      <c r="N59" s="6">
        <v>2.9799442182587761</v>
      </c>
      <c r="P59" s="6">
        <v>1.2932080747143295</v>
      </c>
      <c r="Q59" s="6">
        <v>1.0079596791975673</v>
      </c>
      <c r="R59" s="6">
        <v>4.0870576322149761</v>
      </c>
      <c r="S59" s="6">
        <v>5.6133849750794038</v>
      </c>
      <c r="T59" s="6">
        <v>5.2304367735375701</v>
      </c>
      <c r="U59" s="6">
        <v>7.2767491633107326</v>
      </c>
      <c r="V59" s="6">
        <v>4.136449237400325</v>
      </c>
      <c r="W59" s="6">
        <v>5.118009158689186</v>
      </c>
      <c r="X59" s="6">
        <v>4.5662771832543712</v>
      </c>
      <c r="Y59" s="6">
        <v>23.088342237123104</v>
      </c>
      <c r="Z59" s="6">
        <v>11.059899395548193</v>
      </c>
      <c r="AA59" s="6">
        <v>4.6001842829261506</v>
      </c>
    </row>
    <row r="60" spans="2:27" x14ac:dyDescent="0.25">
      <c r="B60" s="3" t="s">
        <v>41</v>
      </c>
      <c r="C60" s="4">
        <f>SUM(C61:C63)</f>
        <v>573.36614004102012</v>
      </c>
      <c r="D60" s="4">
        <f t="shared" ref="D60" si="216">SUM(D61:D63)</f>
        <v>497.88804475410075</v>
      </c>
      <c r="E60" s="4">
        <f t="shared" ref="E60" si="217">SUM(E61:E63)</f>
        <v>738.31384248903669</v>
      </c>
      <c r="F60" s="4">
        <f t="shared" ref="F60" si="218">SUM(F61:F63)</f>
        <v>728.02590771701534</v>
      </c>
      <c r="G60" s="4">
        <f t="shared" ref="G60" si="219">SUM(G61:G63)</f>
        <v>693.45717719084678</v>
      </c>
      <c r="H60" s="4">
        <f t="shared" ref="H60" si="220">SUM(H61:H63)</f>
        <v>766.72232611422442</v>
      </c>
      <c r="I60" s="4">
        <f t="shared" ref="I60" si="221">SUM(I61:I63)</f>
        <v>949.65742979847744</v>
      </c>
      <c r="J60" s="4">
        <f t="shared" ref="J60" si="222">SUM(J61:J63)</f>
        <v>721.65029159569679</v>
      </c>
      <c r="K60" s="4">
        <f t="shared" ref="K60" si="223">SUM(K61:K63)</f>
        <v>683.62754916067956</v>
      </c>
      <c r="L60" s="4">
        <f t="shared" ref="L60" si="224">SUM(L61:L63)</f>
        <v>668.85992529932162</v>
      </c>
      <c r="M60" s="4">
        <f t="shared" ref="M60" si="225">SUM(M61:M63)</f>
        <v>614.71736276157412</v>
      </c>
      <c r="N60" s="4">
        <f t="shared" ref="N60" si="226">SUM(N61:N63)</f>
        <v>858.78759272457523</v>
      </c>
      <c r="P60" s="4">
        <f>SUM(P61:P63)</f>
        <v>535.62240815585994</v>
      </c>
      <c r="Q60" s="4">
        <f t="shared" ref="Q60" si="227">SUM(Q61:Q63)</f>
        <v>661.93059469667037</v>
      </c>
      <c r="R60" s="4">
        <f t="shared" ref="R60" si="228">SUM(R61:R63)</f>
        <v>1001.5261618003057</v>
      </c>
      <c r="S60" s="4">
        <f t="shared" ref="S60" si="229">SUM(S61:S63)</f>
        <v>863.81548306512752</v>
      </c>
      <c r="T60" s="4">
        <f t="shared" ref="T60" si="230">SUM(T61:T63)</f>
        <v>799.67655038923101</v>
      </c>
      <c r="U60" s="4">
        <f t="shared" ref="U60" si="231">SUM(U61:U63)</f>
        <v>1104.0707767315362</v>
      </c>
      <c r="V60" s="4">
        <f t="shared" ref="V60" si="232">SUM(V61:V63)</f>
        <v>1106.9463895737194</v>
      </c>
      <c r="W60" s="4">
        <f t="shared" ref="W60" si="233">SUM(W61:W63)</f>
        <v>949.58112231011899</v>
      </c>
      <c r="X60" s="4">
        <f t="shared" ref="X60" si="234">SUM(X61:X63)</f>
        <v>878.8873714240226</v>
      </c>
      <c r="Y60" s="4">
        <f t="shared" ref="Y60" si="235">SUM(Y61:Y63)</f>
        <v>803.17295325860005</v>
      </c>
      <c r="Z60" s="4">
        <f t="shared" ref="Z60" si="236">SUM(Z61:Z63)</f>
        <v>585.06839485172691</v>
      </c>
      <c r="AA60" s="4">
        <f t="shared" ref="AA60" si="237">SUM(AA61:AA63)</f>
        <v>902.35337324417515</v>
      </c>
    </row>
    <row r="61" spans="2:27" x14ac:dyDescent="0.25">
      <c r="B61" s="5" t="s">
        <v>42</v>
      </c>
      <c r="C61" s="6">
        <v>70.356962870502699</v>
      </c>
      <c r="D61" s="6">
        <v>57.908357415122843</v>
      </c>
      <c r="E61" s="6">
        <v>92.681082551213962</v>
      </c>
      <c r="F61" s="6">
        <v>91.270245925222895</v>
      </c>
      <c r="G61" s="6">
        <v>76.231428694101282</v>
      </c>
      <c r="H61" s="6">
        <v>101.68338239619624</v>
      </c>
      <c r="I61" s="6">
        <v>93.014821017431615</v>
      </c>
      <c r="J61" s="6">
        <v>101.14607731870549</v>
      </c>
      <c r="K61" s="6">
        <v>82.909374961677941</v>
      </c>
      <c r="L61" s="6">
        <v>91.600061579816156</v>
      </c>
      <c r="M61" s="6">
        <v>69.629968257811811</v>
      </c>
      <c r="N61" s="6">
        <v>76.625958969647627</v>
      </c>
      <c r="P61" s="6">
        <v>42.978970001847379</v>
      </c>
      <c r="Q61" s="6">
        <v>48.002670421100376</v>
      </c>
      <c r="R61" s="6">
        <v>58.356610713535389</v>
      </c>
      <c r="S61" s="6">
        <v>52.701184796524956</v>
      </c>
      <c r="T61" s="6">
        <v>48.647909833749047</v>
      </c>
      <c r="U61" s="6">
        <v>129.508943330557</v>
      </c>
      <c r="V61" s="6">
        <v>60.911525520869567</v>
      </c>
      <c r="W61" s="6">
        <v>68.42215706785791</v>
      </c>
      <c r="X61" s="6">
        <v>56.241063781099911</v>
      </c>
      <c r="Y61" s="6">
        <v>35.60460623405065</v>
      </c>
      <c r="Z61" s="6">
        <v>37.823529823812969</v>
      </c>
      <c r="AA61" s="6">
        <v>72.596799058815577</v>
      </c>
    </row>
    <row r="62" spans="2:27" x14ac:dyDescent="0.25">
      <c r="B62" s="5" t="s">
        <v>43</v>
      </c>
      <c r="C62" s="6">
        <v>272.78032292301708</v>
      </c>
      <c r="D62" s="6">
        <v>286.83491833776617</v>
      </c>
      <c r="E62" s="6">
        <v>413.95380681902736</v>
      </c>
      <c r="F62" s="6">
        <v>406.23925690529978</v>
      </c>
      <c r="G62" s="6">
        <v>381.58078500557775</v>
      </c>
      <c r="H62" s="6">
        <v>430.18314939503898</v>
      </c>
      <c r="I62" s="6">
        <v>588.66464631343581</v>
      </c>
      <c r="J62" s="6">
        <v>399.4664724212808</v>
      </c>
      <c r="K62" s="6">
        <v>387.73306624992983</v>
      </c>
      <c r="L62" s="6">
        <v>372.18659176048652</v>
      </c>
      <c r="M62" s="6">
        <v>279.28520954240037</v>
      </c>
      <c r="N62" s="6">
        <v>433.16248017477574</v>
      </c>
      <c r="P62" s="6">
        <v>319.02412027557403</v>
      </c>
      <c r="Q62" s="6">
        <v>394.1827987930393</v>
      </c>
      <c r="R62" s="6">
        <v>692.45071816869222</v>
      </c>
      <c r="S62" s="6">
        <v>571.13187268883951</v>
      </c>
      <c r="T62" s="6">
        <v>526.55165608520235</v>
      </c>
      <c r="U62" s="6">
        <v>687.14974326428865</v>
      </c>
      <c r="V62" s="6">
        <v>810.36955286039847</v>
      </c>
      <c r="W62" s="6">
        <v>664.47852185464183</v>
      </c>
      <c r="X62" s="6">
        <v>503.06226935785617</v>
      </c>
      <c r="Y62" s="6">
        <v>413.46633800620742</v>
      </c>
      <c r="Z62" s="6">
        <v>266.23385412958208</v>
      </c>
      <c r="AA62" s="6">
        <v>420.30405253046956</v>
      </c>
    </row>
    <row r="63" spans="2:27" x14ac:dyDescent="0.25">
      <c r="B63" s="5" t="s">
        <v>11</v>
      </c>
      <c r="C63" s="6">
        <v>230.22885424750035</v>
      </c>
      <c r="D63" s="6">
        <v>153.14476900121173</v>
      </c>
      <c r="E63" s="6">
        <v>231.67895311879533</v>
      </c>
      <c r="F63" s="6">
        <v>230.51640488649261</v>
      </c>
      <c r="G63" s="6">
        <v>235.64496349116774</v>
      </c>
      <c r="H63" s="6">
        <v>234.85579432298914</v>
      </c>
      <c r="I63" s="6">
        <v>267.97796246761004</v>
      </c>
      <c r="J63" s="6">
        <v>221.03774185571049</v>
      </c>
      <c r="K63" s="6">
        <v>212.98510794907179</v>
      </c>
      <c r="L63" s="6">
        <v>205.07327195901891</v>
      </c>
      <c r="M63" s="6">
        <v>265.802184961362</v>
      </c>
      <c r="N63" s="6">
        <v>348.99915358015187</v>
      </c>
      <c r="P63" s="6">
        <v>173.61931787843855</v>
      </c>
      <c r="Q63" s="6">
        <v>219.74512548253074</v>
      </c>
      <c r="R63" s="6">
        <v>250.71883291807808</v>
      </c>
      <c r="S63" s="6">
        <v>239.98242557976312</v>
      </c>
      <c r="T63" s="6">
        <v>224.4769844702796</v>
      </c>
      <c r="U63" s="6">
        <v>287.41209013669049</v>
      </c>
      <c r="V63" s="6">
        <v>235.66531119245155</v>
      </c>
      <c r="W63" s="6">
        <v>216.68044338761922</v>
      </c>
      <c r="X63" s="6">
        <v>319.58403828506653</v>
      </c>
      <c r="Y63" s="6">
        <v>354.10200901834196</v>
      </c>
      <c r="Z63" s="6">
        <v>281.01101089833185</v>
      </c>
      <c r="AA63" s="6">
        <v>409.45252165489001</v>
      </c>
    </row>
    <row r="64" spans="2:27" x14ac:dyDescent="0.25">
      <c r="B64" s="3" t="s">
        <v>12</v>
      </c>
      <c r="C64" s="4">
        <v>11.098694094855784</v>
      </c>
      <c r="D64" s="4">
        <v>16.487634809487673</v>
      </c>
      <c r="E64" s="4">
        <v>7.4522391833401933</v>
      </c>
      <c r="F64" s="4">
        <v>7.1653794504447008</v>
      </c>
      <c r="G64" s="4">
        <v>13.853056666354005</v>
      </c>
      <c r="H64" s="4">
        <v>11.293889295337756</v>
      </c>
      <c r="I64" s="4">
        <v>20.79808299134675</v>
      </c>
      <c r="J64" s="4">
        <v>10.618717644672804</v>
      </c>
      <c r="K64" s="4">
        <v>14.807611186181248</v>
      </c>
      <c r="L64" s="4">
        <v>15.287740055093826</v>
      </c>
      <c r="M64" s="4">
        <v>10.601000335633</v>
      </c>
      <c r="N64" s="4">
        <v>26.717537987486367</v>
      </c>
      <c r="P64" s="4">
        <v>29.238783646721345</v>
      </c>
      <c r="Q64" s="4">
        <v>18.369286783377781</v>
      </c>
      <c r="R64" s="4">
        <v>18.217905118502735</v>
      </c>
      <c r="S64" s="4">
        <v>48.210773721047403</v>
      </c>
      <c r="T64" s="4">
        <v>29.171372637232089</v>
      </c>
      <c r="U64" s="4">
        <v>25.04913455747041</v>
      </c>
      <c r="V64" s="4">
        <v>45.881951828308772</v>
      </c>
      <c r="W64" s="4">
        <v>39.254682496458571</v>
      </c>
      <c r="X64" s="4">
        <v>22.700494413751613</v>
      </c>
      <c r="Y64" s="4">
        <v>32.131784122333102</v>
      </c>
      <c r="Z64" s="4">
        <v>24.723550897908833</v>
      </c>
      <c r="AA64" s="4">
        <v>76.613746598792204</v>
      </c>
    </row>
    <row r="65" spans="2:27" x14ac:dyDescent="0.25">
      <c r="B65" s="3" t="s">
        <v>44</v>
      </c>
      <c r="C65" s="4">
        <v>8.3826124057570954</v>
      </c>
      <c r="D65" s="4">
        <v>0.29054930214957153</v>
      </c>
      <c r="E65" s="4">
        <v>18.060605044934583</v>
      </c>
      <c r="F65" s="4">
        <v>17.530331115574931</v>
      </c>
      <c r="G65" s="4">
        <v>24.177658139012156</v>
      </c>
      <c r="H65" s="4">
        <v>5.188029260367486</v>
      </c>
      <c r="I65" s="4">
        <v>20.786851549141964</v>
      </c>
      <c r="J65" s="4">
        <v>8.0172692954631302</v>
      </c>
      <c r="K65" s="4">
        <v>2.4147133752063326</v>
      </c>
      <c r="L65" s="4">
        <v>3.0578989479335483</v>
      </c>
      <c r="M65" s="4">
        <v>21.344337106185016</v>
      </c>
      <c r="N65" s="4">
        <v>132.1655929531851</v>
      </c>
      <c r="P65" s="4">
        <v>16.981190536177177</v>
      </c>
      <c r="Q65" s="4">
        <v>2.2972677208852748</v>
      </c>
      <c r="R65" s="4">
        <v>5.1427068412114316</v>
      </c>
      <c r="S65" s="4">
        <v>52.28957941234971</v>
      </c>
      <c r="T65" s="4">
        <v>8.2765803993226488</v>
      </c>
      <c r="U65" s="4">
        <v>5.2122272986958365</v>
      </c>
      <c r="V65" s="4">
        <v>8.5803529668838845</v>
      </c>
      <c r="W65" s="4">
        <v>10.970484183441545</v>
      </c>
      <c r="X65" s="4">
        <v>6.0325261698232566</v>
      </c>
      <c r="Y65" s="4">
        <v>71.784101967901051</v>
      </c>
      <c r="Z65" s="4">
        <v>16.255636652053902</v>
      </c>
      <c r="AA65" s="4">
        <v>145.7884141972211</v>
      </c>
    </row>
    <row r="66" spans="2:27" x14ac:dyDescent="0.25">
      <c r="B66" s="3" t="s">
        <v>25</v>
      </c>
      <c r="C66" s="4">
        <v>4.5279201987869104</v>
      </c>
      <c r="D66" s="4">
        <v>6.3022191352553865</v>
      </c>
      <c r="E66" s="4">
        <v>2.1145708155724225</v>
      </c>
      <c r="F66" s="4">
        <v>6.7215324856977593E-2</v>
      </c>
      <c r="G66" s="4">
        <v>3.1571359291141277</v>
      </c>
      <c r="H66" s="4">
        <v>1.6476143928769105</v>
      </c>
      <c r="I66" s="4">
        <v>9.2987310462290189</v>
      </c>
      <c r="J66" s="4">
        <v>19.694826561770256</v>
      </c>
      <c r="K66" s="4">
        <v>22.708956249283844</v>
      </c>
      <c r="L66" s="4">
        <v>68.472799148290179</v>
      </c>
      <c r="M66" s="4">
        <v>25.473031062713748</v>
      </c>
      <c r="N66" s="4">
        <v>45.66623945267574</v>
      </c>
      <c r="P66" s="4">
        <v>4.4766886135332751</v>
      </c>
      <c r="Q66" s="4">
        <v>3.6253276475886107</v>
      </c>
      <c r="R66" s="4">
        <v>4.7365777196658936</v>
      </c>
      <c r="S66" s="4">
        <v>3.9048199618202859</v>
      </c>
      <c r="T66" s="4">
        <v>7.9610003785704748</v>
      </c>
      <c r="U66" s="4">
        <v>5.3458696879507173</v>
      </c>
      <c r="V66" s="4">
        <v>6.2662814282173356</v>
      </c>
      <c r="W66" s="4">
        <v>6.2498605176570319</v>
      </c>
      <c r="X66" s="4">
        <v>9.8253550771947857</v>
      </c>
      <c r="Y66" s="4">
        <v>6.0219719187705412</v>
      </c>
      <c r="Z66" s="4">
        <v>9.4093215199886266</v>
      </c>
      <c r="AA66" s="4">
        <v>17.383948235629759</v>
      </c>
    </row>
    <row r="67" spans="2:27" ht="15.75" thickBo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6.5" thickBot="1" x14ac:dyDescent="0.3">
      <c r="B68" s="10" t="s">
        <v>45</v>
      </c>
      <c r="C68" s="11">
        <f>SUM(C51,C60,C64:C66)</f>
        <v>875.97077656214049</v>
      </c>
      <c r="D68" s="11">
        <f t="shared" ref="D68:N68" si="238">SUM(D51,D60,D64:D66)</f>
        <v>812.1810212538843</v>
      </c>
      <c r="E68" s="11">
        <f t="shared" si="238"/>
        <v>1149.7657760735362</v>
      </c>
      <c r="F68" s="11">
        <f t="shared" si="238"/>
        <v>1182.4011309375335</v>
      </c>
      <c r="G68" s="11">
        <f t="shared" si="238"/>
        <v>1080.2725318396253</v>
      </c>
      <c r="H68" s="11">
        <f t="shared" si="238"/>
        <v>1213.1815815575644</v>
      </c>
      <c r="I68" s="11">
        <f t="shared" si="238"/>
        <v>1365.4750449955161</v>
      </c>
      <c r="J68" s="11">
        <f t="shared" si="238"/>
        <v>1048.0716077811296</v>
      </c>
      <c r="K68" s="11">
        <f t="shared" si="238"/>
        <v>1065.0041133477032</v>
      </c>
      <c r="L68" s="11">
        <f t="shared" si="238"/>
        <v>1198.3991325813824</v>
      </c>
      <c r="M68" s="11">
        <f t="shared" si="238"/>
        <v>1097.0924571285541</v>
      </c>
      <c r="N68" s="11">
        <f t="shared" si="238"/>
        <v>1486.9671198602589</v>
      </c>
      <c r="P68" s="11">
        <f>SUM(P51,P60,P64:P66)</f>
        <v>973.49228289808559</v>
      </c>
      <c r="Q68" s="11">
        <f t="shared" ref="Q68:AA68" si="239">SUM(Q51,Q60,Q64:Q66)</f>
        <v>1058.8450002278453</v>
      </c>
      <c r="R68" s="11">
        <f t="shared" si="239"/>
        <v>1518.7768910836817</v>
      </c>
      <c r="S68" s="11">
        <f t="shared" si="239"/>
        <v>1458.9214141651005</v>
      </c>
      <c r="T68" s="11">
        <f t="shared" si="239"/>
        <v>1395.5727910255378</v>
      </c>
      <c r="U68" s="11">
        <f t="shared" si="239"/>
        <v>1822.2245009438604</v>
      </c>
      <c r="V68" s="11">
        <f t="shared" si="239"/>
        <v>1755.2517564723487</v>
      </c>
      <c r="W68" s="11">
        <f t="shared" si="239"/>
        <v>1426.1520373418919</v>
      </c>
      <c r="X68" s="11">
        <f t="shared" si="239"/>
        <v>1354.0201065838787</v>
      </c>
      <c r="Y68" s="11">
        <f t="shared" si="239"/>
        <v>1527.7549209103179</v>
      </c>
      <c r="Z68" s="11">
        <f t="shared" si="239"/>
        <v>1148.7632876143334</v>
      </c>
      <c r="AA68" s="11">
        <f t="shared" si="239"/>
        <v>1772.4816301602459</v>
      </c>
    </row>
    <row r="71" spans="2:27" x14ac:dyDescent="0.25">
      <c r="E7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B32FA-A5B2-43C3-9F29-5277D916FD48}">
  <dimension ref="B2:O142"/>
  <sheetViews>
    <sheetView showGridLines="0" zoomScale="115" zoomScaleNormal="115" workbookViewId="0">
      <selection activeCell="B3" sqref="B3"/>
    </sheetView>
  </sheetViews>
  <sheetFormatPr defaultRowHeight="15" x14ac:dyDescent="0.25"/>
  <cols>
    <col min="2" max="2" width="64.140625" bestFit="1" customWidth="1"/>
    <col min="3" max="6" width="16.5703125" customWidth="1"/>
    <col min="8" max="11" width="16.5703125" customWidth="1"/>
  </cols>
  <sheetData>
    <row r="2" spans="2:11" ht="23.25" x14ac:dyDescent="0.35">
      <c r="B2" s="44" t="s">
        <v>83</v>
      </c>
    </row>
    <row r="4" spans="2:11" ht="18" x14ac:dyDescent="0.25">
      <c r="B4" s="12" t="s">
        <v>47</v>
      </c>
    </row>
    <row r="5" spans="2:11" x14ac:dyDescent="0.25">
      <c r="B5" s="19"/>
      <c r="C5" s="19"/>
      <c r="D5" s="19"/>
      <c r="E5" s="19"/>
      <c r="F5" s="20"/>
      <c r="G5" s="19"/>
      <c r="H5" s="19"/>
      <c r="I5" s="19"/>
      <c r="J5" s="19"/>
      <c r="K5" s="20"/>
    </row>
    <row r="6" spans="2:11" ht="15.75" thickBot="1" x14ac:dyDescent="0.3">
      <c r="B6" s="19"/>
      <c r="C6" s="31" t="s">
        <v>77</v>
      </c>
      <c r="D6" s="31" t="s">
        <v>78</v>
      </c>
      <c r="E6" s="31" t="s">
        <v>79</v>
      </c>
      <c r="F6" s="31" t="s">
        <v>75</v>
      </c>
      <c r="H6" s="21" t="s">
        <v>80</v>
      </c>
      <c r="I6" s="21" t="s">
        <v>81</v>
      </c>
      <c r="J6" s="21" t="s">
        <v>82</v>
      </c>
      <c r="K6" s="21" t="s">
        <v>76</v>
      </c>
    </row>
    <row r="7" spans="2:11" ht="15.75" thickBot="1" x14ac:dyDescent="0.3">
      <c r="B7" s="22" t="s">
        <v>0</v>
      </c>
      <c r="C7" s="32">
        <f>SUM(C8:C9,C11:C15)</f>
        <v>19239.392738806931</v>
      </c>
      <c r="D7" s="32">
        <f t="shared" ref="D7:F7" si="0">SUM(D8:D9,D11:D15)</f>
        <v>39437.538430883869</v>
      </c>
      <c r="E7" s="32">
        <f t="shared" si="0"/>
        <v>56945.149184725189</v>
      </c>
      <c r="F7" s="32">
        <f t="shared" si="0"/>
        <v>80230.118500087716</v>
      </c>
      <c r="G7" s="14"/>
      <c r="H7" s="32">
        <f>SUM(H8:H9,H11:H15)</f>
        <v>19702.720172169247</v>
      </c>
      <c r="I7" s="32">
        <f t="shared" ref="I7" si="1">SUM(I8:I9,I11:I15)</f>
        <v>41916.975160173344</v>
      </c>
      <c r="J7" s="32">
        <f t="shared" ref="J7" si="2">SUM(J8:J9,J11:J15)</f>
        <v>62580.432161402154</v>
      </c>
      <c r="K7" s="32">
        <f t="shared" ref="K7" si="3">SUM(K8:K9,K11:K15)</f>
        <v>88133.206730275284</v>
      </c>
    </row>
    <row r="8" spans="2:11" x14ac:dyDescent="0.25">
      <c r="B8" s="23" t="s">
        <v>29</v>
      </c>
      <c r="C8" s="33">
        <f>SUM(C55,C102)</f>
        <v>12339.255950731058</v>
      </c>
      <c r="D8" s="33">
        <f>SUM(D55,D102)</f>
        <v>25316.324989213408</v>
      </c>
      <c r="E8" s="33">
        <f>SUM(E55,E102)</f>
        <v>36645.770807953093</v>
      </c>
      <c r="F8" s="33">
        <f>SUM(F55,F102)</f>
        <v>52199.87798466895</v>
      </c>
      <c r="G8" s="14"/>
      <c r="H8" s="33">
        <f>SUM(H55,H102)</f>
        <v>13052.064563756809</v>
      </c>
      <c r="I8" s="33">
        <f>SUM(I55,I102)</f>
        <v>28068.573948533507</v>
      </c>
      <c r="J8" s="33">
        <f>SUM(J55,J102)</f>
        <v>41722.334699858198</v>
      </c>
      <c r="K8" s="33">
        <f>SUM(K55,K102)</f>
        <v>59142.799049564936</v>
      </c>
    </row>
    <row r="9" spans="2:11" x14ac:dyDescent="0.25">
      <c r="B9" s="24" t="s">
        <v>30</v>
      </c>
      <c r="C9" s="33">
        <f>SUM(C56,C103)</f>
        <v>2019.7260793095452</v>
      </c>
      <c r="D9" s="33">
        <f>SUM(D56,D103)</f>
        <v>4125.9513131099329</v>
      </c>
      <c r="E9" s="33">
        <f>SUM(E56,E103)</f>
        <v>6073.2906951591422</v>
      </c>
      <c r="F9" s="33">
        <f>SUM(F56,F103)</f>
        <v>8232.9382443530922</v>
      </c>
      <c r="G9" s="14"/>
      <c r="H9" s="33">
        <f>SUM(H56,H103)</f>
        <v>1951.5228140901957</v>
      </c>
      <c r="I9" s="33">
        <f>SUM(I56,I103)</f>
        <v>3920.6684616474658</v>
      </c>
      <c r="J9" s="33">
        <f>SUM(J56,J103)</f>
        <v>5936.1503524231975</v>
      </c>
      <c r="K9" s="33">
        <f>SUM(K56,K103)</f>
        <v>8287.6173338259941</v>
      </c>
    </row>
    <row r="10" spans="2:11" x14ac:dyDescent="0.25">
      <c r="B10" s="24" t="s">
        <v>28</v>
      </c>
      <c r="C10" s="34">
        <f>SUM(C11:C14)</f>
        <v>4650.778643981489</v>
      </c>
      <c r="D10" s="34">
        <f t="shared" ref="D10:F10" si="4">SUM(D11:D14)</f>
        <v>9484.3868508698924</v>
      </c>
      <c r="E10" s="34">
        <f t="shared" si="4"/>
        <v>13500.008637417635</v>
      </c>
      <c r="F10" s="34">
        <f t="shared" si="4"/>
        <v>18847.826848776134</v>
      </c>
      <c r="G10" s="14"/>
      <c r="H10" s="34">
        <f>SUM(H11:H14)</f>
        <v>4505.118509844543</v>
      </c>
      <c r="I10" s="34">
        <f t="shared" ref="I10" si="5">SUM(I11:I14)</f>
        <v>9443.2860583959518</v>
      </c>
      <c r="J10" s="34">
        <f t="shared" ref="J10" si="6">SUM(J11:J14)</f>
        <v>14191.501882894931</v>
      </c>
      <c r="K10" s="34">
        <f t="shared" ref="K10" si="7">SUM(K11:K14)</f>
        <v>19669.236118660079</v>
      </c>
    </row>
    <row r="11" spans="2:11" x14ac:dyDescent="0.25">
      <c r="B11" s="25" t="s">
        <v>31</v>
      </c>
      <c r="C11" s="35">
        <f>SUM(C58,C105)</f>
        <v>990.88450678325137</v>
      </c>
      <c r="D11" s="35">
        <f>SUM(D58,D105)</f>
        <v>2130.1682071466644</v>
      </c>
      <c r="E11" s="35">
        <f>SUM(E58,E105)</f>
        <v>3256.3639867818911</v>
      </c>
      <c r="F11" s="35">
        <f>SUM(F58,F105)</f>
        <v>4850.2191117630782</v>
      </c>
      <c r="G11" s="14"/>
      <c r="H11" s="35">
        <f>SUM(H58,H105)</f>
        <v>1007.195440984268</v>
      </c>
      <c r="I11" s="35">
        <f>SUM(I58,I105)</f>
        <v>2087.5634351722492</v>
      </c>
      <c r="J11" s="35">
        <f>SUM(J58,J105)</f>
        <v>3235.7150728291267</v>
      </c>
      <c r="K11" s="35">
        <f>SUM(K58,K105)</f>
        <v>4638.4169767101575</v>
      </c>
    </row>
    <row r="12" spans="2:11" x14ac:dyDescent="0.25">
      <c r="B12" s="25" t="s">
        <v>32</v>
      </c>
      <c r="C12" s="35">
        <f>SUM(C59,C106)</f>
        <v>2447.2204101060165</v>
      </c>
      <c r="D12" s="35">
        <f>SUM(D59,D106)</f>
        <v>4812.416932744165</v>
      </c>
      <c r="E12" s="35">
        <f>SUM(E59,E106)</f>
        <v>6468.8385338517055</v>
      </c>
      <c r="F12" s="35">
        <f>SUM(F59,F106)</f>
        <v>8682.9806037958988</v>
      </c>
      <c r="G12" s="14"/>
      <c r="H12" s="35">
        <f>SUM(H59,H106)</f>
        <v>2035.6351913327499</v>
      </c>
      <c r="I12" s="35">
        <f>SUM(I59,I106)</f>
        <v>4410.5102038145633</v>
      </c>
      <c r="J12" s="35">
        <f>SUM(J59,J106)</f>
        <v>6588.9434654229144</v>
      </c>
      <c r="K12" s="35">
        <f>SUM(K59,K106)</f>
        <v>9281.5377837030483</v>
      </c>
    </row>
    <row r="13" spans="2:11" x14ac:dyDescent="0.25">
      <c r="B13" s="25" t="s">
        <v>33</v>
      </c>
      <c r="C13" s="35">
        <f>SUM(C60,C107)</f>
        <v>905.65049194337178</v>
      </c>
      <c r="D13" s="35">
        <f>SUM(D60,D107)</f>
        <v>1894.6209041470947</v>
      </c>
      <c r="E13" s="35">
        <f>SUM(E60,E107)</f>
        <v>2736.8655004066932</v>
      </c>
      <c r="F13" s="35">
        <f>SUM(F60,F107)</f>
        <v>3673.1828425273907</v>
      </c>
      <c r="G13" s="14"/>
      <c r="H13" s="35">
        <f>SUM(H60,H107)</f>
        <v>1009.3533366050706</v>
      </c>
      <c r="I13" s="35">
        <f>SUM(I60,I107)</f>
        <v>2054.7044037361275</v>
      </c>
      <c r="J13" s="35">
        <f>SUM(J60,J107)</f>
        <v>3014.5833543404906</v>
      </c>
      <c r="K13" s="35">
        <f>SUM(K60,K107)</f>
        <v>3961.2200504479529</v>
      </c>
    </row>
    <row r="14" spans="2:11" x14ac:dyDescent="0.25">
      <c r="B14" s="25" t="s">
        <v>34</v>
      </c>
      <c r="C14" s="35">
        <f>SUM(C61,C108)</f>
        <v>307.02323514884966</v>
      </c>
      <c r="D14" s="35">
        <f>SUM(D61,D108)</f>
        <v>647.18080683196843</v>
      </c>
      <c r="E14" s="35">
        <f>SUM(E61,E108)</f>
        <v>1037.9406163773451</v>
      </c>
      <c r="F14" s="35">
        <f>SUM(F61,F108)</f>
        <v>1641.4442906897636</v>
      </c>
      <c r="G14" s="14"/>
      <c r="H14" s="35">
        <f>SUM(H61,H108)</f>
        <v>452.93454092245486</v>
      </c>
      <c r="I14" s="35">
        <f>SUM(I61,I108)</f>
        <v>890.50801567301085</v>
      </c>
      <c r="J14" s="35">
        <f>SUM(J61,J108)</f>
        <v>1352.2599903024</v>
      </c>
      <c r="K14" s="35">
        <f>SUM(K61,K108)</f>
        <v>1788.061307798921</v>
      </c>
    </row>
    <row r="15" spans="2:11" ht="15.75" thickBot="1" x14ac:dyDescent="0.3">
      <c r="B15" s="26" t="s">
        <v>25</v>
      </c>
      <c r="C15" s="36">
        <f>SUM(C62,C109)</f>
        <v>229.6320647848415</v>
      </c>
      <c r="D15" s="36">
        <f>SUM(D62,D109)</f>
        <v>510.87527769064286</v>
      </c>
      <c r="E15" s="36">
        <f>SUM(E62,E109)</f>
        <v>726.07904419532065</v>
      </c>
      <c r="F15" s="36">
        <f>SUM(F62,F109)</f>
        <v>949.47542228955263</v>
      </c>
      <c r="G15" s="14"/>
      <c r="H15" s="36">
        <f>SUM(H62,H109)</f>
        <v>194.01428447769885</v>
      </c>
      <c r="I15" s="36">
        <f>SUM(I62,I109)</f>
        <v>484.44669159642456</v>
      </c>
      <c r="J15" s="36">
        <f>SUM(J62,J109)</f>
        <v>730.44522622583304</v>
      </c>
      <c r="K15" s="36">
        <f>SUM(K62,K109)</f>
        <v>1033.5542282242607</v>
      </c>
    </row>
    <row r="16" spans="2:11" ht="15.75" thickBot="1" x14ac:dyDescent="0.3">
      <c r="B16" s="27" t="s">
        <v>1</v>
      </c>
      <c r="C16" s="37">
        <f>SUM(C17:C31)</f>
        <v>5890.5819567401059</v>
      </c>
      <c r="D16" s="37">
        <f t="shared" ref="D16:F16" si="8">SUM(D17:D31)</f>
        <v>12580.633284965132</v>
      </c>
      <c r="E16" s="37">
        <f t="shared" si="8"/>
        <v>19236.857487011232</v>
      </c>
      <c r="F16" s="37">
        <f t="shared" si="8"/>
        <v>26237.531354865932</v>
      </c>
      <c r="G16" s="14"/>
      <c r="H16" s="37">
        <f>SUM(H17:H31)</f>
        <v>5837.1231244390538</v>
      </c>
      <c r="I16" s="37">
        <f t="shared" ref="I16" si="9">SUM(I17:I31)</f>
        <v>12741.906593373722</v>
      </c>
      <c r="J16" s="37">
        <f t="shared" ref="J16" si="10">SUM(J17:J31)</f>
        <v>19508.19725018799</v>
      </c>
      <c r="K16" s="37">
        <f t="shared" ref="K16" si="11">SUM(K17:K31)</f>
        <v>26691.016697983046</v>
      </c>
    </row>
    <row r="17" spans="2:11" x14ac:dyDescent="0.25">
      <c r="B17" s="28" t="s">
        <v>2</v>
      </c>
      <c r="C17" s="38">
        <f>SUM(C64,C111)</f>
        <v>1197.478708228331</v>
      </c>
      <c r="D17" s="38">
        <f>SUM(D64,D111)</f>
        <v>2644.848200561124</v>
      </c>
      <c r="E17" s="38">
        <f>SUM(E64,E111)</f>
        <v>3857.6590673061046</v>
      </c>
      <c r="F17" s="38">
        <f>SUM(F64,F111)</f>
        <v>5313.7796184843237</v>
      </c>
      <c r="G17" s="14"/>
      <c r="H17" s="38">
        <f>SUM(H64,H111)</f>
        <v>1111.7398139780273</v>
      </c>
      <c r="I17" s="38">
        <f>SUM(I64,I111)</f>
        <v>2397.4952240923717</v>
      </c>
      <c r="J17" s="38">
        <f>SUM(J64,J111)</f>
        <v>3546.6125219914029</v>
      </c>
      <c r="K17" s="38">
        <f>SUM(K64,K111)</f>
        <v>4792.1583755906404</v>
      </c>
    </row>
    <row r="18" spans="2:11" x14ac:dyDescent="0.25">
      <c r="B18" s="29" t="s">
        <v>3</v>
      </c>
      <c r="C18" s="38">
        <f>SUM(C65,C112)</f>
        <v>1322.9767853329747</v>
      </c>
      <c r="D18" s="38">
        <f>SUM(D65,D112)</f>
        <v>2894.3953704068554</v>
      </c>
      <c r="E18" s="38">
        <f>SUM(E65,E112)</f>
        <v>4621.7439141098148</v>
      </c>
      <c r="F18" s="38">
        <f>SUM(F65,F112)</f>
        <v>6055.4779851642297</v>
      </c>
      <c r="G18" s="14"/>
      <c r="H18" s="38">
        <f>SUM(H65,H112)</f>
        <v>1676.2082762359355</v>
      </c>
      <c r="I18" s="38">
        <f>SUM(I65,I112)</f>
        <v>3826.8212745602132</v>
      </c>
      <c r="J18" s="38">
        <f>SUM(J65,J112)</f>
        <v>6124.6249474556389</v>
      </c>
      <c r="K18" s="38">
        <f>SUM(K65,K112)</f>
        <v>7537.6029459181445</v>
      </c>
    </row>
    <row r="19" spans="2:11" x14ac:dyDescent="0.25">
      <c r="B19" s="29" t="s">
        <v>4</v>
      </c>
      <c r="C19" s="38">
        <f>SUM(C66,C113)</f>
        <v>159.84172328845005</v>
      </c>
      <c r="D19" s="38">
        <f>SUM(D66,D113)</f>
        <v>291.68318224098863</v>
      </c>
      <c r="E19" s="38">
        <f>SUM(E66,E113)</f>
        <v>448.57632882487343</v>
      </c>
      <c r="F19" s="38">
        <f>SUM(F66,F113)</f>
        <v>614.12375030519695</v>
      </c>
      <c r="G19" s="14"/>
      <c r="H19" s="38">
        <f>SUM(H66,H113)</f>
        <v>130.62697842620059</v>
      </c>
      <c r="I19" s="38">
        <f>SUM(I66,I113)</f>
        <v>343.48607683106081</v>
      </c>
      <c r="J19" s="38">
        <f>SUM(J66,J113)</f>
        <v>519.01107758194019</v>
      </c>
      <c r="K19" s="38">
        <f>SUM(K66,K113)</f>
        <v>668.46167415801438</v>
      </c>
    </row>
    <row r="20" spans="2:11" x14ac:dyDescent="0.25">
      <c r="B20" s="29" t="s">
        <v>5</v>
      </c>
      <c r="C20" s="38">
        <f>SUM(C67,C114)</f>
        <v>230.22175135231899</v>
      </c>
      <c r="D20" s="38">
        <f>SUM(D67,D114)</f>
        <v>461.76488390194629</v>
      </c>
      <c r="E20" s="38">
        <f>SUM(E67,E114)</f>
        <v>708.60629521797205</v>
      </c>
      <c r="F20" s="38">
        <f>SUM(F67,F114)</f>
        <v>956.63257555240466</v>
      </c>
      <c r="G20" s="14"/>
      <c r="H20" s="38">
        <f>SUM(H67,H114)</f>
        <v>195.1576555902771</v>
      </c>
      <c r="I20" s="38">
        <f>SUM(I67,I114)</f>
        <v>456.65328170505916</v>
      </c>
      <c r="J20" s="38">
        <f>SUM(J67,J114)</f>
        <v>678.13498783255216</v>
      </c>
      <c r="K20" s="38">
        <f>SUM(K67,K114)</f>
        <v>923.50042130479869</v>
      </c>
    </row>
    <row r="21" spans="2:11" x14ac:dyDescent="0.25">
      <c r="B21" s="29" t="s">
        <v>6</v>
      </c>
      <c r="C21" s="38">
        <f>SUM(C68,C115)</f>
        <v>436.34942961489008</v>
      </c>
      <c r="D21" s="38">
        <f>SUM(D68,D115)</f>
        <v>962.22474997645429</v>
      </c>
      <c r="E21" s="38">
        <f>SUM(E68,E115)</f>
        <v>1391.4718303788939</v>
      </c>
      <c r="F21" s="38">
        <f>SUM(F68,F115)</f>
        <v>1896.2522916449743</v>
      </c>
      <c r="G21" s="14"/>
      <c r="H21" s="38">
        <f>SUM(H68,H115)</f>
        <v>378.43841579298902</v>
      </c>
      <c r="I21" s="38">
        <f>SUM(I68,I115)</f>
        <v>803.63865828001553</v>
      </c>
      <c r="J21" s="38">
        <f>SUM(J68,J115)</f>
        <v>1255.0452642797434</v>
      </c>
      <c r="K21" s="38">
        <f>SUM(K68,K115)</f>
        <v>1707.5502077064748</v>
      </c>
    </row>
    <row r="22" spans="2:11" x14ac:dyDescent="0.25">
      <c r="B22" s="29" t="s">
        <v>7</v>
      </c>
      <c r="C22" s="38">
        <f>SUM(C69,C116)</f>
        <v>185.2548160319935</v>
      </c>
      <c r="D22" s="38">
        <f>SUM(D69,D116)</f>
        <v>427.18166159449811</v>
      </c>
      <c r="E22" s="38">
        <f>SUM(E69,E116)</f>
        <v>637.97539322858154</v>
      </c>
      <c r="F22" s="38">
        <f>SUM(F69,F116)</f>
        <v>921.77059902589428</v>
      </c>
      <c r="G22" s="14"/>
      <c r="H22" s="38">
        <f>SUM(H69,H116)</f>
        <v>216.13656727535061</v>
      </c>
      <c r="I22" s="38">
        <f>SUM(I69,I116)</f>
        <v>427.81672556336889</v>
      </c>
      <c r="J22" s="38">
        <f>SUM(J69,J116)</f>
        <v>662.89521809814596</v>
      </c>
      <c r="K22" s="38">
        <f>SUM(K69,K116)</f>
        <v>1066.4556559758382</v>
      </c>
    </row>
    <row r="23" spans="2:11" x14ac:dyDescent="0.25">
      <c r="B23" s="29" t="s">
        <v>8</v>
      </c>
      <c r="C23" s="38">
        <f>SUM(C70,C117)</f>
        <v>344.14370525304605</v>
      </c>
      <c r="D23" s="38">
        <f>SUM(D70,D117)</f>
        <v>700.12251743918159</v>
      </c>
      <c r="E23" s="38">
        <f>SUM(E70,E117)</f>
        <v>1120.2254669903175</v>
      </c>
      <c r="F23" s="38">
        <f>SUM(F70,F117)</f>
        <v>1558.0862374568683</v>
      </c>
      <c r="G23" s="14"/>
      <c r="H23" s="38">
        <f>SUM(H70,H117)</f>
        <v>358.3248144056505</v>
      </c>
      <c r="I23" s="38">
        <f>SUM(I70,I117)</f>
        <v>673.8280503784498</v>
      </c>
      <c r="J23" s="38">
        <f>SUM(J70,J117)</f>
        <v>1046.4715206615037</v>
      </c>
      <c r="K23" s="38">
        <f>SUM(K70,K117)</f>
        <v>1552.474950764703</v>
      </c>
    </row>
    <row r="24" spans="2:11" x14ac:dyDescent="0.25">
      <c r="B24" s="29" t="s">
        <v>9</v>
      </c>
      <c r="C24" s="38">
        <f>SUM(C71,C118)</f>
        <v>44.972929782371317</v>
      </c>
      <c r="D24" s="38">
        <f>SUM(D71,D118)</f>
        <v>109.62343194698279</v>
      </c>
      <c r="E24" s="38">
        <f>SUM(E71,E118)</f>
        <v>176.64754596505188</v>
      </c>
      <c r="F24" s="38">
        <f>SUM(F71,F118)</f>
        <v>245.02767314589383</v>
      </c>
      <c r="G24" s="14"/>
      <c r="H24" s="38">
        <f>SUM(H71,H118)</f>
        <v>60.407247595429141</v>
      </c>
      <c r="I24" s="38">
        <f>SUM(I71,I118)</f>
        <v>136.22109014149117</v>
      </c>
      <c r="J24" s="38">
        <f>SUM(J71,J118)</f>
        <v>219.35505312555867</v>
      </c>
      <c r="K24" s="38">
        <f>SUM(K71,K118)</f>
        <v>322.19077053519703</v>
      </c>
    </row>
    <row r="25" spans="2:11" x14ac:dyDescent="0.25">
      <c r="B25" s="29" t="s">
        <v>10</v>
      </c>
      <c r="C25" s="38">
        <f>SUM(C72,C119)</f>
        <v>343.76090874513829</v>
      </c>
      <c r="D25" s="38">
        <f>SUM(D72,D119)</f>
        <v>720.24068071974239</v>
      </c>
      <c r="E25" s="38">
        <f>SUM(E72,E119)</f>
        <v>1036.1858922600843</v>
      </c>
      <c r="F25" s="38">
        <f>SUM(F72,F119)</f>
        <v>1428.8437086232357</v>
      </c>
      <c r="G25" s="14"/>
      <c r="H25" s="38">
        <f>SUM(H72,H119)</f>
        <v>256.45160933076238</v>
      </c>
      <c r="I25" s="38">
        <f>SUM(I72,I119)</f>
        <v>566.02643226640305</v>
      </c>
      <c r="J25" s="38">
        <f>SUM(J72,J119)</f>
        <v>811.14245115519122</v>
      </c>
      <c r="K25" s="38">
        <f>SUM(K72,K119)</f>
        <v>1143.0541425020911</v>
      </c>
    </row>
    <row r="26" spans="2:11" x14ac:dyDescent="0.25">
      <c r="B26" s="29" t="s">
        <v>72</v>
      </c>
      <c r="C26" s="38">
        <f>SUM(C73,C120)</f>
        <v>2.0147152314640322</v>
      </c>
      <c r="D26" s="38">
        <f>SUM(D73,D120)</f>
        <v>8.2142841522269006</v>
      </c>
      <c r="E26" s="38">
        <f>SUM(E73,E120)</f>
        <v>10.747547312226267</v>
      </c>
      <c r="F26" s="38">
        <f>SUM(F73,F120)</f>
        <v>21.01363381105978</v>
      </c>
      <c r="G26" s="14"/>
      <c r="H26" s="38">
        <f>SUM(H73,H120)</f>
        <v>1.5306624085037277</v>
      </c>
      <c r="I26" s="38">
        <f>SUM(I73,I120)</f>
        <v>3.89673116932634</v>
      </c>
      <c r="J26" s="38">
        <f>SUM(J73,J120)</f>
        <v>14.665007890741011</v>
      </c>
      <c r="K26" s="38">
        <f>SUM(K73,K120)</f>
        <v>22.299326404353561</v>
      </c>
    </row>
    <row r="27" spans="2:11" x14ac:dyDescent="0.25">
      <c r="B27" s="29" t="s">
        <v>73</v>
      </c>
      <c r="C27" s="38">
        <f>SUM(C74,C121)</f>
        <v>3.2839489624432483</v>
      </c>
      <c r="D27" s="38">
        <f>SUM(D74,D121)</f>
        <v>7.2800446293602974</v>
      </c>
      <c r="E27" s="38">
        <f>SUM(E74,E121)</f>
        <v>14.349586506224126</v>
      </c>
      <c r="F27" s="38">
        <f>SUM(F74,F121)</f>
        <v>19.876130312014268</v>
      </c>
      <c r="G27" s="14"/>
      <c r="H27" s="38">
        <f>SUM(H74,H121)</f>
        <v>2.6204339031569894</v>
      </c>
      <c r="I27" s="38">
        <f>SUM(I74,I121)</f>
        <v>4.2993377801524399</v>
      </c>
      <c r="J27" s="38">
        <f>SUM(J74,J121)</f>
        <v>6.4156645592150774</v>
      </c>
      <c r="K27" s="38">
        <f>SUM(K74,K121)</f>
        <v>9.933212960097018</v>
      </c>
    </row>
    <row r="28" spans="2:11" x14ac:dyDescent="0.25">
      <c r="B28" s="29" t="s">
        <v>35</v>
      </c>
      <c r="C28" s="38">
        <f>SUM(C75,C122)</f>
        <v>120.22783264718882</v>
      </c>
      <c r="D28" s="38">
        <f>SUM(D75,D122)</f>
        <v>306.02688424783048</v>
      </c>
      <c r="E28" s="38">
        <f>SUM(E75,E122)</f>
        <v>454.0314801649871</v>
      </c>
      <c r="F28" s="38">
        <f>SUM(F75,F122)</f>
        <v>784.68273265612424</v>
      </c>
      <c r="G28" s="14"/>
      <c r="H28" s="38">
        <f>SUM(H75,H122)</f>
        <v>78.427505947573138</v>
      </c>
      <c r="I28" s="38">
        <f>SUM(I75,I122)</f>
        <v>205.25064549295007</v>
      </c>
      <c r="J28" s="38">
        <f>SUM(J75,J122)</f>
        <v>306.25336797640074</v>
      </c>
      <c r="K28" s="38">
        <f>SUM(K75,K122)</f>
        <v>393.28589544126413</v>
      </c>
    </row>
    <row r="29" spans="2:11" x14ac:dyDescent="0.25">
      <c r="B29" s="29" t="s">
        <v>37</v>
      </c>
      <c r="C29" s="38">
        <f>SUM(C76,C123)</f>
        <v>0</v>
      </c>
      <c r="D29" s="38">
        <f>SUM(D76,D123)</f>
        <v>0.11237973988522076</v>
      </c>
      <c r="E29" s="38">
        <f>SUM(E76,E123)</f>
        <v>0.11197844664980697</v>
      </c>
      <c r="F29" s="38">
        <f>SUM(F76,F123)</f>
        <v>0.25033200533113942</v>
      </c>
      <c r="G29" s="14"/>
      <c r="H29" s="38">
        <f>SUM(H76,H123)</f>
        <v>6.3765502925240025E-2</v>
      </c>
      <c r="I29" s="38">
        <f>SUM(I76,I123)</f>
        <v>6.4092453929924381E-2</v>
      </c>
      <c r="J29" s="38">
        <f>SUM(J76,J123)</f>
        <v>6.3994017123661442E-2</v>
      </c>
      <c r="K29" s="38">
        <f>SUM(K76,K123)</f>
        <v>0.11814667761917691</v>
      </c>
    </row>
    <row r="30" spans="2:11" x14ac:dyDescent="0.25">
      <c r="B30" s="29" t="s">
        <v>36</v>
      </c>
      <c r="C30" s="38">
        <f>SUM(C77,C124)</f>
        <v>3.8290042375277888</v>
      </c>
      <c r="D30" s="38">
        <f>SUM(D77,D124)</f>
        <v>5.1679893902524441</v>
      </c>
      <c r="E30" s="38">
        <f>SUM(E77,E124)</f>
        <v>7.219483884159553</v>
      </c>
      <c r="F30" s="38">
        <f>SUM(F77,F124)</f>
        <v>12.731046166636817</v>
      </c>
      <c r="G30" s="14"/>
      <c r="H30" s="38">
        <f>SUM(H77,H124)</f>
        <v>5.6047297236261757</v>
      </c>
      <c r="I30" s="38">
        <f>SUM(I77,I124)</f>
        <v>8.9863384170725134</v>
      </c>
      <c r="J30" s="38">
        <f>SUM(J77,J124)</f>
        <v>14.078156360073898</v>
      </c>
      <c r="K30" s="38">
        <f>SUM(K77,K124)</f>
        <v>15.862232425183802</v>
      </c>
    </row>
    <row r="31" spans="2:11" ht="15.75" thickBot="1" x14ac:dyDescent="0.3">
      <c r="B31" s="30" t="s">
        <v>11</v>
      </c>
      <c r="C31" s="38">
        <f>SUM(C78,C125)</f>
        <v>1496.2256980319687</v>
      </c>
      <c r="D31" s="38">
        <f>SUM(D78,D125)</f>
        <v>3041.7470240178031</v>
      </c>
      <c r="E31" s="38">
        <f>SUM(E78,E125)</f>
        <v>4751.3056764152898</v>
      </c>
      <c r="F31" s="38">
        <f>SUM(F78,F125)</f>
        <v>6408.9830405117364</v>
      </c>
      <c r="G31" s="14"/>
      <c r="H31" s="38">
        <f>SUM(H78,H125)</f>
        <v>1365.3846483226471</v>
      </c>
      <c r="I31" s="38">
        <f>SUM(I78,I125)</f>
        <v>2887.4226342418578</v>
      </c>
      <c r="J31" s="38">
        <f>SUM(J78,J125)</f>
        <v>4303.4280172027611</v>
      </c>
      <c r="K31" s="38">
        <f>SUM(K78,K125)</f>
        <v>6536.068739618624</v>
      </c>
    </row>
    <row r="32" spans="2:11" ht="15.75" thickBot="1" x14ac:dyDescent="0.3">
      <c r="B32" s="22" t="s">
        <v>12</v>
      </c>
      <c r="C32" s="39">
        <f>SUM(C33:C35)</f>
        <v>208.49174852162417</v>
      </c>
      <c r="D32" s="39">
        <f t="shared" ref="D32:F32" si="12">SUM(D33:D35)</f>
        <v>449.31700793712173</v>
      </c>
      <c r="E32" s="39">
        <f t="shared" si="12"/>
        <v>718.48601473251961</v>
      </c>
      <c r="F32" s="39">
        <f t="shared" si="12"/>
        <v>994.2005510964126</v>
      </c>
      <c r="G32" s="14"/>
      <c r="H32" s="39">
        <f>SUM(H33:H35)</f>
        <v>291.40791028658293</v>
      </c>
      <c r="I32" s="39">
        <f t="shared" ref="I32" si="13">SUM(I33:I35)</f>
        <v>654.16591732131087</v>
      </c>
      <c r="J32" s="39">
        <f t="shared" ref="J32" si="14">SUM(J33:J35)</f>
        <v>1046.1002196912937</v>
      </c>
      <c r="K32" s="39">
        <f t="shared" ref="K32" si="15">SUM(K33:K35)</f>
        <v>1472.2626994675122</v>
      </c>
    </row>
    <row r="33" spans="2:11" x14ac:dyDescent="0.25">
      <c r="B33" s="28" t="s">
        <v>13</v>
      </c>
      <c r="C33" s="40">
        <f>SUM(C80,C127)</f>
        <v>152.71264921428374</v>
      </c>
      <c r="D33" s="40">
        <f>SUM(D80,D127)</f>
        <v>340.19196496316601</v>
      </c>
      <c r="E33" s="40">
        <f>SUM(E80,E127)</f>
        <v>533.69895686687391</v>
      </c>
      <c r="F33" s="40">
        <f>SUM(F80,F127)</f>
        <v>740.13363526960518</v>
      </c>
      <c r="G33" s="14"/>
      <c r="H33" s="40">
        <f>SUM(H80,H127)</f>
        <v>238.36980089786115</v>
      </c>
      <c r="I33" s="40">
        <f>SUM(I80,I127)</f>
        <v>540.80122070157324</v>
      </c>
      <c r="J33" s="40">
        <f>SUM(J80,J127)</f>
        <v>841.24707361823641</v>
      </c>
      <c r="K33" s="40">
        <f>SUM(K80,K127)</f>
        <v>1173.38606660706</v>
      </c>
    </row>
    <row r="34" spans="2:11" x14ac:dyDescent="0.25">
      <c r="B34" s="29" t="s">
        <v>14</v>
      </c>
      <c r="C34" s="40">
        <f>SUM(C81,C128)</f>
        <v>19.486234878751137</v>
      </c>
      <c r="D34" s="40">
        <f>SUM(D81,D128)</f>
        <v>36.777128001230757</v>
      </c>
      <c r="E34" s="40">
        <f>SUM(E81,E128)</f>
        <v>78.945283014222497</v>
      </c>
      <c r="F34" s="40">
        <f>SUM(F81,F128)</f>
        <v>117.41826160946273</v>
      </c>
      <c r="G34" s="14"/>
      <c r="H34" s="40">
        <f>SUM(H81,H128)</f>
        <v>23.442200920036392</v>
      </c>
      <c r="I34" s="40">
        <f>SUM(I81,I128)</f>
        <v>52.061653599928817</v>
      </c>
      <c r="J34" s="40">
        <f>SUM(J81,J128)</f>
        <v>105.13545611006691</v>
      </c>
      <c r="K34" s="40">
        <f>SUM(K81,K128)</f>
        <v>153.4109006041291</v>
      </c>
    </row>
    <row r="35" spans="2:11" ht="15.75" thickBot="1" x14ac:dyDescent="0.3">
      <c r="B35" s="30" t="s">
        <v>15</v>
      </c>
      <c r="C35" s="40">
        <f>SUM(C82,C129)</f>
        <v>36.292864428589283</v>
      </c>
      <c r="D35" s="40">
        <f>SUM(D82,D129)</f>
        <v>72.347914972724965</v>
      </c>
      <c r="E35" s="40">
        <f>SUM(E82,E129)</f>
        <v>105.84177485142325</v>
      </c>
      <c r="F35" s="40">
        <f>SUM(F82,F129)</f>
        <v>136.64865421734464</v>
      </c>
      <c r="G35" s="14"/>
      <c r="H35" s="40">
        <f>SUM(H82,H129)</f>
        <v>29.595908468685366</v>
      </c>
      <c r="I35" s="40">
        <f>SUM(I82,I129)</f>
        <v>61.303043019808761</v>
      </c>
      <c r="J35" s="40">
        <f>SUM(J82,J129)</f>
        <v>99.717689962990249</v>
      </c>
      <c r="K35" s="40">
        <f>SUM(K82,K129)</f>
        <v>145.46573225632326</v>
      </c>
    </row>
    <row r="36" spans="2:11" ht="15.75" thickBot="1" x14ac:dyDescent="0.3">
      <c r="B36" s="22" t="s">
        <v>16</v>
      </c>
      <c r="C36" s="39">
        <f>SUM(C37:C39)</f>
        <v>310.26551066203376</v>
      </c>
      <c r="D36" s="39">
        <f t="shared" ref="D36" si="16">SUM(D37:D39)</f>
        <v>689.59017139006141</v>
      </c>
      <c r="E36" s="39">
        <f t="shared" ref="E36" si="17">SUM(E37:E39)</f>
        <v>1218.2399623802405</v>
      </c>
      <c r="F36" s="39">
        <f t="shared" ref="F36" si="18">SUM(F37:F39)</f>
        <v>1784.3663649702287</v>
      </c>
      <c r="G36" s="14"/>
      <c r="H36" s="39">
        <f>SUM(H37:H39)</f>
        <v>288.29254201550611</v>
      </c>
      <c r="I36" s="39">
        <f t="shared" ref="I36" si="19">SUM(I37:I39)</f>
        <v>869.72139732142887</v>
      </c>
      <c r="J36" s="39">
        <f t="shared" ref="J36" si="20">SUM(J37:J39)</f>
        <v>1460.3543420279507</v>
      </c>
      <c r="K36" s="39">
        <f t="shared" ref="K36" si="21">SUM(K37:K39)</f>
        <v>1857.897033820168</v>
      </c>
    </row>
    <row r="37" spans="2:11" x14ac:dyDescent="0.25">
      <c r="B37" s="28" t="s">
        <v>17</v>
      </c>
      <c r="C37" s="40">
        <f>SUM(C84,C131)</f>
        <v>155.56083766049602</v>
      </c>
      <c r="D37" s="40">
        <f>SUM(D84,D131)</f>
        <v>237.02300916035816</v>
      </c>
      <c r="E37" s="40">
        <f>SUM(E84,E131)</f>
        <v>373.02102151991045</v>
      </c>
      <c r="F37" s="40">
        <f>SUM(F84,F131)</f>
        <v>689.13329314752104</v>
      </c>
      <c r="G37" s="14"/>
      <c r="H37" s="40">
        <f>SUM(H84,H131)</f>
        <v>41.649626912717402</v>
      </c>
      <c r="I37" s="40">
        <f>SUM(I84,I131)</f>
        <v>110.65944976369047</v>
      </c>
      <c r="J37" s="40">
        <f>SUM(J84,J131)</f>
        <v>369.08286957795531</v>
      </c>
      <c r="K37" s="40">
        <f>SUM(K84,K131)</f>
        <v>519.5934615950431</v>
      </c>
    </row>
    <row r="38" spans="2:11" x14ac:dyDescent="0.25">
      <c r="B38" s="29" t="s">
        <v>18</v>
      </c>
      <c r="C38" s="40">
        <f>SUM(C85,C132)</f>
        <v>54.167333552757007</v>
      </c>
      <c r="D38" s="40">
        <f>SUM(D85,D132)</f>
        <v>184.32180355093223</v>
      </c>
      <c r="E38" s="40">
        <f>SUM(E85,E132)</f>
        <v>238.99151581265724</v>
      </c>
      <c r="F38" s="40">
        <f>SUM(F85,F132)</f>
        <v>323.98826940995929</v>
      </c>
      <c r="G38" s="14"/>
      <c r="H38" s="40">
        <f>SUM(H85,H132)</f>
        <v>70.638680248354802</v>
      </c>
      <c r="I38" s="40">
        <f>SUM(I85,I132)</f>
        <v>199.4549677926116</v>
      </c>
      <c r="J38" s="40">
        <f>SUM(J85,J132)</f>
        <v>377.92587546005774</v>
      </c>
      <c r="K38" s="40">
        <f>SUM(K85,K132)</f>
        <v>433.53294125313158</v>
      </c>
    </row>
    <row r="39" spans="2:11" ht="15.75" thickBot="1" x14ac:dyDescent="0.3">
      <c r="B39" s="30" t="s">
        <v>19</v>
      </c>
      <c r="C39" s="40">
        <f>SUM(C86,C133)</f>
        <v>100.53733944878076</v>
      </c>
      <c r="D39" s="40">
        <f>SUM(D86,D133)</f>
        <v>268.24535867877097</v>
      </c>
      <c r="E39" s="40">
        <f>SUM(E86,E133)</f>
        <v>606.2274250476728</v>
      </c>
      <c r="F39" s="40">
        <f>SUM(F86,F133)</f>
        <v>771.24480241274841</v>
      </c>
      <c r="G39" s="14"/>
      <c r="H39" s="40">
        <f>SUM(H86,H133)</f>
        <v>176.00423485443389</v>
      </c>
      <c r="I39" s="40">
        <f>SUM(I86,I133)</f>
        <v>559.60697976512677</v>
      </c>
      <c r="J39" s="40">
        <f>SUM(J86,J133)</f>
        <v>713.34559698993769</v>
      </c>
      <c r="K39" s="40">
        <f>SUM(K86,K133)</f>
        <v>904.77063097199334</v>
      </c>
    </row>
    <row r="40" spans="2:11" ht="15.75" thickBot="1" x14ac:dyDescent="0.3">
      <c r="B40" s="22" t="s">
        <v>74</v>
      </c>
      <c r="C40" s="39">
        <f>SUM(C87,C134)</f>
        <v>124.06570406744483</v>
      </c>
      <c r="D40" s="39">
        <f>SUM(D87,D134)</f>
        <v>245.06935740107599</v>
      </c>
      <c r="E40" s="39">
        <f>SUM(E87,E134)</f>
        <v>429.52282888951765</v>
      </c>
      <c r="F40" s="39">
        <f>SUM(F87,F134)</f>
        <v>742.19141730102626</v>
      </c>
      <c r="G40" s="14"/>
      <c r="H40" s="39">
        <f>SUM(H87,H134)</f>
        <v>114.32204084326317</v>
      </c>
      <c r="I40" s="39">
        <f>SUM(I87,I134)</f>
        <v>237.25861022373687</v>
      </c>
      <c r="J40" s="39">
        <f>SUM(J87,J134)</f>
        <v>359.76870592935433</v>
      </c>
      <c r="K40" s="39">
        <f>SUM(K87,K134)</f>
        <v>499.37241626511963</v>
      </c>
    </row>
    <row r="41" spans="2:11" ht="15.75" thickBot="1" x14ac:dyDescent="0.3">
      <c r="B41" s="22" t="s">
        <v>20</v>
      </c>
      <c r="C41" s="39">
        <f>SUM(C7,C16,C32,C36,C40)</f>
        <v>25772.797658798139</v>
      </c>
      <c r="D41" s="39">
        <f>SUM(D7,D16,D32,D36,D40)</f>
        <v>53402.148252577252</v>
      </c>
      <c r="E41" s="39">
        <f>SUM(E7,E16,E32,E36,E40)</f>
        <v>78548.255477738698</v>
      </c>
      <c r="F41" s="39">
        <f>SUM(F7,F16,F32,F36,F40)</f>
        <v>109988.40818832132</v>
      </c>
      <c r="G41" s="14"/>
      <c r="H41" s="39">
        <f>SUM(H7,H16,H32,H36,H40)</f>
        <v>26233.865789753658</v>
      </c>
      <c r="I41" s="39">
        <f>SUM(I7,I16,I32,I36,I40)</f>
        <v>56420.027678413549</v>
      </c>
      <c r="J41" s="39">
        <f>SUM(J7,J16,J32,J36,J40)</f>
        <v>84954.852679238727</v>
      </c>
      <c r="K41" s="39">
        <f>SUM(K7,K16,K32,K36,K40)</f>
        <v>118653.75557781111</v>
      </c>
    </row>
    <row r="42" spans="2:11" ht="15.75" thickBot="1" x14ac:dyDescent="0.3">
      <c r="B42" s="22" t="s">
        <v>26</v>
      </c>
      <c r="C42" s="39">
        <f>SUM(C43:C47)</f>
        <v>219.43938182105904</v>
      </c>
      <c r="D42" s="39">
        <f t="shared" ref="D42:F42" si="22">SUM(D43:D47)</f>
        <v>297.82812122267438</v>
      </c>
      <c r="E42" s="39">
        <f t="shared" si="22"/>
        <v>442.53850357504109</v>
      </c>
      <c r="F42" s="39">
        <f t="shared" si="22"/>
        <v>508.92853778088909</v>
      </c>
      <c r="G42" s="14"/>
      <c r="H42" s="39">
        <f>SUM(H43:H47)</f>
        <v>132.50207838876042</v>
      </c>
      <c r="I42" s="39">
        <f t="shared" ref="I42" si="23">SUM(I43:I47)</f>
        <v>365.61914905220027</v>
      </c>
      <c r="J42" s="39">
        <f t="shared" ref="J42" si="24">SUM(J43:J47)</f>
        <v>439.3181364402418</v>
      </c>
      <c r="K42" s="39">
        <f t="shared" ref="K42" si="25">SUM(K43:K47)</f>
        <v>829.76782329122739</v>
      </c>
    </row>
    <row r="43" spans="2:11" x14ac:dyDescent="0.25">
      <c r="B43" s="28" t="s">
        <v>21</v>
      </c>
      <c r="C43" s="41">
        <v>9.5654101003671865</v>
      </c>
      <c r="D43" s="41">
        <v>13.22586905808194</v>
      </c>
      <c r="E43" s="41">
        <v>16.127950227586446</v>
      </c>
      <c r="F43" s="41">
        <v>20.044791242923065</v>
      </c>
      <c r="G43" s="14"/>
      <c r="H43" s="41">
        <v>12.976014828342596</v>
      </c>
      <c r="I43" s="41">
        <v>25.785754514370911</v>
      </c>
      <c r="J43" s="41">
        <v>25.802756138012963</v>
      </c>
      <c r="K43" s="41">
        <v>40.247747428685031</v>
      </c>
    </row>
    <row r="44" spans="2:11" x14ac:dyDescent="0.25">
      <c r="B44" s="29" t="s">
        <v>22</v>
      </c>
      <c r="C44" s="40">
        <v>174.10698370726513</v>
      </c>
      <c r="D44" s="40">
        <v>243.58041949740422</v>
      </c>
      <c r="E44" s="40">
        <v>382.54675552725479</v>
      </c>
      <c r="F44" s="40">
        <v>383.57798008704299</v>
      </c>
      <c r="G44" s="14"/>
      <c r="H44" s="40">
        <v>99.115571723741496</v>
      </c>
      <c r="I44" s="40">
        <v>165.9374475822504</v>
      </c>
      <c r="J44" s="40">
        <v>214.05895419078993</v>
      </c>
      <c r="K44" s="40">
        <v>466.92169623719519</v>
      </c>
    </row>
    <row r="45" spans="2:11" x14ac:dyDescent="0.25">
      <c r="B45" s="29" t="s">
        <v>23</v>
      </c>
      <c r="C45" s="40">
        <v>28.618263338938483</v>
      </c>
      <c r="D45" s="40">
        <v>28.637917839272518</v>
      </c>
      <c r="E45" s="40">
        <v>28.74884022442151</v>
      </c>
      <c r="F45" s="40">
        <v>73.079094811830913</v>
      </c>
      <c r="G45" s="14"/>
      <c r="H45" s="40">
        <v>2.24421783233876</v>
      </c>
      <c r="I45" s="40">
        <v>136.71947594273971</v>
      </c>
      <c r="J45" s="40">
        <v>153.13078830280438</v>
      </c>
      <c r="K45" s="40">
        <v>164.44261631007001</v>
      </c>
    </row>
    <row r="46" spans="2:11" x14ac:dyDescent="0.25">
      <c r="B46" s="29" t="s">
        <v>24</v>
      </c>
      <c r="C46" s="40">
        <v>0</v>
      </c>
      <c r="D46" s="40">
        <v>0</v>
      </c>
      <c r="E46" s="40">
        <v>0</v>
      </c>
      <c r="F46" s="40">
        <v>0</v>
      </c>
      <c r="G46" s="14"/>
      <c r="H46" s="40">
        <v>0</v>
      </c>
      <c r="I46" s="40">
        <v>0</v>
      </c>
      <c r="J46" s="40">
        <v>7.3399594033767785</v>
      </c>
      <c r="K46" s="40">
        <v>7.7224403190846296</v>
      </c>
    </row>
    <row r="47" spans="2:11" ht="15.75" thickBot="1" x14ac:dyDescent="0.3">
      <c r="B47" s="29" t="s">
        <v>25</v>
      </c>
      <c r="C47" s="40">
        <v>7.1487246744882524</v>
      </c>
      <c r="D47" s="40">
        <v>12.383914827915699</v>
      </c>
      <c r="E47" s="40">
        <v>15.114957595778401</v>
      </c>
      <c r="F47" s="40">
        <v>32.226671639092132</v>
      </c>
      <c r="G47" s="14"/>
      <c r="H47" s="40">
        <v>18.166274004337556</v>
      </c>
      <c r="I47" s="40">
        <v>37.176471012839272</v>
      </c>
      <c r="J47" s="40">
        <v>38.985678405257723</v>
      </c>
      <c r="K47" s="40">
        <v>150.43332299619249</v>
      </c>
    </row>
    <row r="48" spans="2:11" ht="15.75" thickBot="1" x14ac:dyDescent="0.3">
      <c r="B48" s="22" t="s">
        <v>27</v>
      </c>
      <c r="C48" s="39">
        <f>C41+C42</f>
        <v>25992.237040619199</v>
      </c>
      <c r="D48" s="39">
        <f t="shared" ref="D48:F48" si="26">D41+D42</f>
        <v>53699.976373799924</v>
      </c>
      <c r="E48" s="39">
        <f t="shared" si="26"/>
        <v>78990.793981313735</v>
      </c>
      <c r="F48" s="39">
        <f t="shared" si="26"/>
        <v>110497.33672610221</v>
      </c>
      <c r="G48" s="14"/>
      <c r="H48" s="39">
        <f>H41+H42</f>
        <v>26366.367868142417</v>
      </c>
      <c r="I48" s="39">
        <f t="shared" ref="I48:K48" si="27">I41+I42</f>
        <v>56785.646827465753</v>
      </c>
      <c r="J48" s="39">
        <f t="shared" si="27"/>
        <v>85394.170815678968</v>
      </c>
      <c r="K48" s="39">
        <f t="shared" si="27"/>
        <v>119483.52340110234</v>
      </c>
    </row>
    <row r="51" spans="2:15" ht="18" x14ac:dyDescent="0.25">
      <c r="B51" s="12" t="s">
        <v>48</v>
      </c>
      <c r="D51" s="15"/>
      <c r="I51" s="15"/>
    </row>
    <row r="53" spans="2:15" ht="15.75" thickBot="1" x14ac:dyDescent="0.3">
      <c r="C53" s="31" t="s">
        <v>77</v>
      </c>
      <c r="D53" s="31" t="s">
        <v>78</v>
      </c>
      <c r="E53" s="31" t="s">
        <v>79</v>
      </c>
      <c r="F53" s="31" t="s">
        <v>75</v>
      </c>
      <c r="H53" s="21" t="s">
        <v>80</v>
      </c>
      <c r="I53" s="21" t="s">
        <v>81</v>
      </c>
      <c r="J53" s="21" t="s">
        <v>82</v>
      </c>
      <c r="K53" s="21" t="s">
        <v>76</v>
      </c>
    </row>
    <row r="54" spans="2:15" ht="15.75" thickBot="1" x14ac:dyDescent="0.3">
      <c r="B54" s="22" t="s">
        <v>0</v>
      </c>
      <c r="C54" s="32">
        <f>SUM(C55:C56,C58:C62)</f>
        <v>18285.760237191669</v>
      </c>
      <c r="D54" s="32">
        <f t="shared" ref="D54" si="28">SUM(D55:D56,D58:D62)</f>
        <v>37280.33640552991</v>
      </c>
      <c r="E54" s="32">
        <f t="shared" ref="E54" si="29">SUM(E55:E56,E58:E62)</f>
        <v>53793.477423701035</v>
      </c>
      <c r="F54" s="32">
        <f t="shared" ref="F54" si="30">SUM(F55:F56,F58:F62)</f>
        <v>75787.139087328047</v>
      </c>
      <c r="G54" s="14"/>
      <c r="H54" s="32">
        <f>SUM(H55:H56,H58:H62)</f>
        <v>18453.770897240134</v>
      </c>
      <c r="I54" s="32">
        <f t="shared" ref="I54" si="31">SUM(I55:I56,I58:I62)</f>
        <v>38944.291347350081</v>
      </c>
      <c r="J54" s="32">
        <f t="shared" ref="J54" si="32">SUM(J55:J56,J58:J62)</f>
        <v>58163.501320570387</v>
      </c>
      <c r="K54" s="32">
        <f t="shared" ref="K54" si="33">SUM(K55:K56,K58:K62)</f>
        <v>81957.983248223682</v>
      </c>
    </row>
    <row r="55" spans="2:15" x14ac:dyDescent="0.25">
      <c r="B55" s="23" t="s">
        <v>29</v>
      </c>
      <c r="C55" s="33">
        <v>11836.992653465084</v>
      </c>
      <c r="D55" s="33">
        <v>24129.549913972245</v>
      </c>
      <c r="E55" s="33">
        <v>34883.781850793959</v>
      </c>
      <c r="F55" s="33">
        <v>49604.022853596056</v>
      </c>
      <c r="G55" s="14"/>
      <c r="H55" s="33">
        <v>12331.348598206614</v>
      </c>
      <c r="I55" s="33">
        <v>26188.897172528883</v>
      </c>
      <c r="J55" s="33">
        <v>38956.270435057821</v>
      </c>
      <c r="K55" s="33">
        <v>55269.105510355497</v>
      </c>
    </row>
    <row r="56" spans="2:15" x14ac:dyDescent="0.25">
      <c r="B56" s="24" t="s">
        <v>30</v>
      </c>
      <c r="C56" s="33">
        <v>1912.8602126822309</v>
      </c>
      <c r="D56" s="33">
        <v>3909.0579079461622</v>
      </c>
      <c r="E56" s="33">
        <v>5761.9525935528609</v>
      </c>
      <c r="F56" s="33">
        <v>7827.1281544814055</v>
      </c>
      <c r="G56" s="14"/>
      <c r="H56" s="33">
        <v>1853.2079512817406</v>
      </c>
      <c r="I56" s="33">
        <v>3742.6552353386851</v>
      </c>
      <c r="J56" s="33">
        <v>5649.0680813146737</v>
      </c>
      <c r="K56" s="33">
        <v>7912.2716953823365</v>
      </c>
    </row>
    <row r="57" spans="2:15" x14ac:dyDescent="0.25">
      <c r="B57" s="24" t="s">
        <v>28</v>
      </c>
      <c r="C57" s="34">
        <f>SUM(C58:C61)</f>
        <v>4315.3954056839075</v>
      </c>
      <c r="D57" s="34">
        <f t="shared" ref="D57" si="34">SUM(D58:D61)</f>
        <v>8748.1394921437604</v>
      </c>
      <c r="E57" s="34">
        <f t="shared" ref="E57" si="35">SUM(E58:E61)</f>
        <v>12443.862634671734</v>
      </c>
      <c r="F57" s="34">
        <f t="shared" ref="F57" si="36">SUM(F58:F61)</f>
        <v>17435.052128462201</v>
      </c>
      <c r="G57" s="14"/>
      <c r="H57" s="34">
        <f>SUM(H58:H61)</f>
        <v>4081.5882886602058</v>
      </c>
      <c r="I57" s="34">
        <f t="shared" ref="I57" si="37">SUM(I58:I61)</f>
        <v>8552.8010441841507</v>
      </c>
      <c r="J57" s="34">
        <f t="shared" ref="J57" si="38">SUM(J58:J61)</f>
        <v>12866.047109849456</v>
      </c>
      <c r="K57" s="34">
        <f t="shared" ref="K57" si="39">SUM(K58:K61)</f>
        <v>17820.129772054595</v>
      </c>
    </row>
    <row r="58" spans="2:15" x14ac:dyDescent="0.25">
      <c r="B58" s="25" t="s">
        <v>31</v>
      </c>
      <c r="C58" s="35">
        <v>957.23071712006833</v>
      </c>
      <c r="D58" s="35">
        <v>2023.2552291356312</v>
      </c>
      <c r="E58" s="35">
        <v>3102.6025109956677</v>
      </c>
      <c r="F58" s="35">
        <v>4642.0886457387487</v>
      </c>
      <c r="G58" s="14"/>
      <c r="H58" s="35">
        <v>954.49987870898303</v>
      </c>
      <c r="I58" s="35">
        <v>1958.3025305865158</v>
      </c>
      <c r="J58" s="35">
        <v>3057.7424805484516</v>
      </c>
      <c r="K58" s="35">
        <v>4378.7012136372259</v>
      </c>
    </row>
    <row r="59" spans="2:15" x14ac:dyDescent="0.25">
      <c r="B59" s="25" t="s">
        <v>32</v>
      </c>
      <c r="C59" s="35">
        <v>2233.2036778811894</v>
      </c>
      <c r="D59" s="35">
        <v>4369.3451326400409</v>
      </c>
      <c r="E59" s="35">
        <v>5880.3447077367427</v>
      </c>
      <c r="F59" s="35">
        <v>7912.0115269107928</v>
      </c>
      <c r="G59" s="14"/>
      <c r="H59" s="35">
        <v>1805.1815664952949</v>
      </c>
      <c r="I59" s="35">
        <v>3930.9374815745377</v>
      </c>
      <c r="J59" s="35">
        <v>5864.9383599622597</v>
      </c>
      <c r="K59" s="35">
        <v>8251.2456813837944</v>
      </c>
    </row>
    <row r="60" spans="2:15" x14ac:dyDescent="0.25">
      <c r="B60" s="25" t="s">
        <v>33</v>
      </c>
      <c r="C60" s="35">
        <v>826.21848194647885</v>
      </c>
      <c r="D60" s="35">
        <v>1722.4640287048467</v>
      </c>
      <c r="E60" s="35">
        <v>2483.1948043913776</v>
      </c>
      <c r="F60" s="35">
        <v>3320.8833678426267</v>
      </c>
      <c r="G60" s="14"/>
      <c r="H60" s="35">
        <v>903.18723248756146</v>
      </c>
      <c r="I60" s="35">
        <v>1851.698371134032</v>
      </c>
      <c r="J60" s="35">
        <v>2707.5803024080228</v>
      </c>
      <c r="K60" s="35">
        <v>3552.3068981383699</v>
      </c>
    </row>
    <row r="61" spans="2:15" x14ac:dyDescent="0.25">
      <c r="B61" s="25" t="s">
        <v>34</v>
      </c>
      <c r="C61" s="35">
        <v>298.7425287361711</v>
      </c>
      <c r="D61" s="35">
        <v>633.07510166324187</v>
      </c>
      <c r="E61" s="35">
        <v>977.72061154794596</v>
      </c>
      <c r="F61" s="35">
        <v>1560.0685879700341</v>
      </c>
      <c r="G61" s="14"/>
      <c r="H61" s="35">
        <v>418.71961096836662</v>
      </c>
      <c r="I61" s="35">
        <v>811.86266088906507</v>
      </c>
      <c r="J61" s="35">
        <v>1235.7859669307222</v>
      </c>
      <c r="K61" s="35">
        <v>1637.8759788952059</v>
      </c>
    </row>
    <row r="62" spans="2:15" ht="15.75" thickBot="1" x14ac:dyDescent="0.3">
      <c r="B62" s="26" t="s">
        <v>25</v>
      </c>
      <c r="C62" s="36">
        <v>220.51196536044708</v>
      </c>
      <c r="D62" s="36">
        <v>493.58909146774556</v>
      </c>
      <c r="E62" s="36">
        <v>703.88034468247611</v>
      </c>
      <c r="F62" s="36">
        <v>920.93595078837484</v>
      </c>
      <c r="G62" s="14"/>
      <c r="H62" s="36">
        <v>187.62605909157199</v>
      </c>
      <c r="I62" s="36">
        <v>459.93789529836999</v>
      </c>
      <c r="J62" s="36">
        <v>692.11569434843454</v>
      </c>
      <c r="K62" s="36">
        <v>956.47627043126465</v>
      </c>
    </row>
    <row r="63" spans="2:15" ht="15.75" thickBot="1" x14ac:dyDescent="0.3">
      <c r="B63" s="27" t="s">
        <v>1</v>
      </c>
      <c r="C63" s="37">
        <f>SUM(C64:C78)</f>
        <v>4081.0139294559481</v>
      </c>
      <c r="D63" s="37">
        <f t="shared" ref="D63" si="40">SUM(D64:D78)</f>
        <v>8582.8598466588883</v>
      </c>
      <c r="E63" s="37">
        <f t="shared" ref="E63" si="41">SUM(E64:E78)</f>
        <v>12884.148778150133</v>
      </c>
      <c r="F63" s="37">
        <f t="shared" ref="F63" si="42">SUM(F64:F78)</f>
        <v>17742.457765219358</v>
      </c>
      <c r="G63" s="14"/>
      <c r="H63" s="37">
        <f>SUM(H64:H78)</f>
        <v>3638.0439597862191</v>
      </c>
      <c r="I63" s="37">
        <f t="shared" ref="I63" si="43">SUM(I64:I78)</f>
        <v>7775.264618534994</v>
      </c>
      <c r="J63" s="37">
        <f t="shared" ref="J63" si="44">SUM(J64:J78)</f>
        <v>11606.140392041401</v>
      </c>
      <c r="K63" s="37">
        <f t="shared" ref="K63" si="45">SUM(K64:K78)</f>
        <v>16498.36511848195</v>
      </c>
      <c r="L63" s="16"/>
      <c r="M63" s="16"/>
      <c r="N63" s="16"/>
      <c r="O63" s="16"/>
    </row>
    <row r="64" spans="2:15" x14ac:dyDescent="0.25">
      <c r="B64" s="28" t="s">
        <v>2</v>
      </c>
      <c r="C64" s="38">
        <v>976.53230539149149</v>
      </c>
      <c r="D64" s="38">
        <v>2154.7167407087641</v>
      </c>
      <c r="E64" s="38">
        <v>3090.4573341559299</v>
      </c>
      <c r="F64" s="38">
        <v>4308.721896526873</v>
      </c>
      <c r="G64" s="14"/>
      <c r="H64" s="38">
        <v>962.40156284154409</v>
      </c>
      <c r="I64" s="38">
        <v>2017.2989349950576</v>
      </c>
      <c r="J64" s="38">
        <v>2980.8414865242612</v>
      </c>
      <c r="K64" s="38">
        <v>4080.3624050068197</v>
      </c>
    </row>
    <row r="65" spans="2:15" x14ac:dyDescent="0.25">
      <c r="B65" s="29" t="s">
        <v>3</v>
      </c>
      <c r="C65" s="38">
        <v>349.40773725316404</v>
      </c>
      <c r="D65" s="38">
        <v>702.82313102112812</v>
      </c>
      <c r="E65" s="38">
        <v>1054.3074897394411</v>
      </c>
      <c r="F65" s="38">
        <v>1403.4072793161938</v>
      </c>
      <c r="G65" s="14"/>
      <c r="H65" s="38">
        <v>270.55063899862984</v>
      </c>
      <c r="I65" s="38">
        <v>636.33036528457683</v>
      </c>
      <c r="J65" s="38">
        <v>956.2236941071061</v>
      </c>
      <c r="K65" s="38">
        <v>1269.1974479033527</v>
      </c>
      <c r="L65" s="17"/>
      <c r="M65" s="17"/>
      <c r="N65" s="17"/>
      <c r="O65" s="17"/>
    </row>
    <row r="66" spans="2:15" x14ac:dyDescent="0.25">
      <c r="B66" s="29" t="s">
        <v>4</v>
      </c>
      <c r="C66" s="38">
        <v>123.62951820950985</v>
      </c>
      <c r="D66" s="38">
        <v>248.49938264368132</v>
      </c>
      <c r="E66" s="38">
        <v>390.34608819496049</v>
      </c>
      <c r="F66" s="38">
        <v>514.42239507603722</v>
      </c>
      <c r="G66" s="14"/>
      <c r="H66" s="38">
        <v>83.475056602574355</v>
      </c>
      <c r="I66" s="38">
        <v>207.47463747543642</v>
      </c>
      <c r="J66" s="38">
        <v>350.98234183824781</v>
      </c>
      <c r="K66" s="38">
        <v>466.6075791708343</v>
      </c>
    </row>
    <row r="67" spans="2:15" x14ac:dyDescent="0.25">
      <c r="B67" s="29" t="s">
        <v>5</v>
      </c>
      <c r="C67" s="38">
        <v>196.53750599418296</v>
      </c>
      <c r="D67" s="38">
        <v>383.77477974827877</v>
      </c>
      <c r="E67" s="38">
        <v>587.88823049253688</v>
      </c>
      <c r="F67" s="38">
        <v>810.98059502784133</v>
      </c>
      <c r="G67" s="14"/>
      <c r="H67" s="38">
        <v>176.2685411746231</v>
      </c>
      <c r="I67" s="38">
        <v>413.2676825898173</v>
      </c>
      <c r="J67" s="38">
        <v>607.03047838467182</v>
      </c>
      <c r="K67" s="38">
        <v>831.25866110294317</v>
      </c>
    </row>
    <row r="68" spans="2:15" x14ac:dyDescent="0.25">
      <c r="B68" s="29" t="s">
        <v>6</v>
      </c>
      <c r="C68" s="38">
        <v>369.5336205409169</v>
      </c>
      <c r="D68" s="38">
        <v>835.58632015785588</v>
      </c>
      <c r="E68" s="38">
        <v>1210.0462653364816</v>
      </c>
      <c r="F68" s="38">
        <v>1650.0396014062308</v>
      </c>
      <c r="G68" s="14"/>
      <c r="H68" s="38">
        <v>329.92733353250151</v>
      </c>
      <c r="I68" s="38">
        <v>695.61928965706704</v>
      </c>
      <c r="J68" s="38">
        <v>1058.4470796833743</v>
      </c>
      <c r="K68" s="38">
        <v>1440.4697773477922</v>
      </c>
    </row>
    <row r="69" spans="2:15" x14ac:dyDescent="0.25">
      <c r="B69" s="29" t="s">
        <v>7</v>
      </c>
      <c r="C69" s="38">
        <v>161.7589163696766</v>
      </c>
      <c r="D69" s="38">
        <v>380.14367244085093</v>
      </c>
      <c r="E69" s="38">
        <v>555.47077392124629</v>
      </c>
      <c r="F69" s="38">
        <v>758.0908900196747</v>
      </c>
      <c r="G69" s="14"/>
      <c r="H69" s="38">
        <v>146.48007111849469</v>
      </c>
      <c r="I69" s="38">
        <v>315.60057258436558</v>
      </c>
      <c r="J69" s="38">
        <v>491.32663606021646</v>
      </c>
      <c r="K69" s="38">
        <v>740.86016461406723</v>
      </c>
    </row>
    <row r="70" spans="2:15" x14ac:dyDescent="0.25">
      <c r="B70" s="29" t="s">
        <v>8</v>
      </c>
      <c r="C70" s="38">
        <v>115.35633595479969</v>
      </c>
      <c r="D70" s="38">
        <v>235.90026215448219</v>
      </c>
      <c r="E70" s="38">
        <v>374.51543952629572</v>
      </c>
      <c r="F70" s="38">
        <v>521.29347200313498</v>
      </c>
      <c r="G70" s="14"/>
      <c r="H70" s="38">
        <v>143.451616908121</v>
      </c>
      <c r="I70" s="38">
        <v>255.27110961938479</v>
      </c>
      <c r="J70" s="38">
        <v>380.09485983325351</v>
      </c>
      <c r="K70" s="38">
        <v>532.25886043944138</v>
      </c>
    </row>
    <row r="71" spans="2:15" x14ac:dyDescent="0.25">
      <c r="B71" s="29" t="s">
        <v>9</v>
      </c>
      <c r="C71" s="38">
        <v>43.405277606001626</v>
      </c>
      <c r="D71" s="38">
        <v>99.886109048847089</v>
      </c>
      <c r="E71" s="38">
        <v>160.58824020483812</v>
      </c>
      <c r="F71" s="38">
        <v>225.28439043435037</v>
      </c>
      <c r="G71" s="14"/>
      <c r="H71" s="38">
        <v>53.930463142694308</v>
      </c>
      <c r="I71" s="38">
        <v>124.92525846404303</v>
      </c>
      <c r="J71" s="38">
        <v>200.23724991752644</v>
      </c>
      <c r="K71" s="38">
        <v>295.46970266097446</v>
      </c>
    </row>
    <row r="72" spans="2:15" x14ac:dyDescent="0.25">
      <c r="B72" s="29" t="s">
        <v>10</v>
      </c>
      <c r="C72" s="38">
        <v>338.73643678523786</v>
      </c>
      <c r="D72" s="38">
        <v>707.31010913625312</v>
      </c>
      <c r="E72" s="38">
        <v>1013.8266970280142</v>
      </c>
      <c r="F72" s="38">
        <v>1396.6786994553438</v>
      </c>
      <c r="G72" s="14"/>
      <c r="H72" s="38">
        <v>249.51964467865361</v>
      </c>
      <c r="I72" s="38">
        <v>550.48025913881565</v>
      </c>
      <c r="J72" s="38">
        <v>787.69336991637556</v>
      </c>
      <c r="K72" s="38">
        <v>1108.3830618746283</v>
      </c>
    </row>
    <row r="73" spans="2:15" x14ac:dyDescent="0.25">
      <c r="B73" s="29" t="s">
        <v>72</v>
      </c>
      <c r="C73" s="38">
        <v>0.33722340149535024</v>
      </c>
      <c r="D73" s="38">
        <v>4.8136004035430249</v>
      </c>
      <c r="E73" s="38">
        <v>6.8007052229521934</v>
      </c>
      <c r="F73" s="38">
        <v>11.020019460744718</v>
      </c>
      <c r="G73" s="14"/>
      <c r="H73" s="38">
        <v>0.68158041116771539</v>
      </c>
      <c r="I73" s="38">
        <v>1.9140394682690789</v>
      </c>
      <c r="J73" s="38">
        <v>7.9630421883378855</v>
      </c>
      <c r="K73" s="38">
        <v>15.409376467479184</v>
      </c>
    </row>
    <row r="74" spans="2:15" x14ac:dyDescent="0.25">
      <c r="B74" s="29" t="s">
        <v>73</v>
      </c>
      <c r="C74" s="38">
        <v>2.8350316543162015</v>
      </c>
      <c r="D74" s="38">
        <v>5.279150381434639</v>
      </c>
      <c r="E74" s="38">
        <v>6.4067287279913891</v>
      </c>
      <c r="F74" s="38">
        <v>11.749575537232495</v>
      </c>
      <c r="G74" s="14"/>
      <c r="H74" s="38">
        <v>2.3802672615231915</v>
      </c>
      <c r="I74" s="38">
        <v>3.5037544905076388</v>
      </c>
      <c r="J74" s="38">
        <v>4.6726057968336701</v>
      </c>
      <c r="K74" s="38">
        <v>5.9392233311331744</v>
      </c>
    </row>
    <row r="75" spans="2:15" x14ac:dyDescent="0.25">
      <c r="B75" s="29" t="s">
        <v>35</v>
      </c>
      <c r="C75" s="38">
        <v>71.88082372251003</v>
      </c>
      <c r="D75" s="38">
        <v>180.646056594139</v>
      </c>
      <c r="E75" s="38">
        <v>281.84666570110687</v>
      </c>
      <c r="F75" s="38">
        <v>477.92496814832748</v>
      </c>
      <c r="G75" s="14"/>
      <c r="H75" s="38">
        <v>40.664729004374628</v>
      </c>
      <c r="I75" s="38">
        <v>114.29048765507922</v>
      </c>
      <c r="J75" s="38">
        <v>164.73886713363908</v>
      </c>
      <c r="K75" s="38">
        <v>207.2705380426253</v>
      </c>
    </row>
    <row r="76" spans="2:15" x14ac:dyDescent="0.25">
      <c r="B76" s="29" t="s">
        <v>37</v>
      </c>
      <c r="C76" s="38">
        <v>0</v>
      </c>
      <c r="D76" s="38">
        <v>0.11237973988522076</v>
      </c>
      <c r="E76" s="38">
        <v>0.11197844664980697</v>
      </c>
      <c r="F76" s="38">
        <v>0.25033200533113942</v>
      </c>
      <c r="G76" s="14"/>
      <c r="H76" s="38">
        <v>6.3765502925240025E-2</v>
      </c>
      <c r="I76" s="38">
        <v>6.4092453929924381E-2</v>
      </c>
      <c r="J76" s="38">
        <v>6.3994017123661442E-2</v>
      </c>
      <c r="K76" s="38">
        <v>6.4402916993716225E-2</v>
      </c>
    </row>
    <row r="77" spans="2:15" x14ac:dyDescent="0.25">
      <c r="B77" s="29" t="s">
        <v>36</v>
      </c>
      <c r="C77" s="38">
        <v>2.3498543984096578</v>
      </c>
      <c r="D77" s="38">
        <v>3.2445617045213098</v>
      </c>
      <c r="E77" s="38">
        <v>5.1784112944500365</v>
      </c>
      <c r="F77" s="38">
        <v>7.7883690317863179</v>
      </c>
      <c r="G77" s="14"/>
      <c r="H77" s="38">
        <v>5.6012906648888361</v>
      </c>
      <c r="I77" s="38">
        <v>8.197416068911215</v>
      </c>
      <c r="J77" s="38">
        <v>9.8795099141665723</v>
      </c>
      <c r="K77" s="38">
        <v>11.244518404612615</v>
      </c>
    </row>
    <row r="78" spans="2:15" ht="15.75" thickBot="1" x14ac:dyDescent="0.3">
      <c r="B78" s="30" t="s">
        <v>11</v>
      </c>
      <c r="C78" s="38">
        <v>1328.713342174236</v>
      </c>
      <c r="D78" s="38">
        <v>2640.1235907752234</v>
      </c>
      <c r="E78" s="38">
        <v>4146.3577301572386</v>
      </c>
      <c r="F78" s="38">
        <v>5644.8052817702555</v>
      </c>
      <c r="G78" s="14"/>
      <c r="H78" s="38">
        <v>1172.6473979435023</v>
      </c>
      <c r="I78" s="38">
        <v>2431.0267185897328</v>
      </c>
      <c r="J78" s="38">
        <v>3605.945176726269</v>
      </c>
      <c r="K78" s="38">
        <v>5493.5693991982534</v>
      </c>
    </row>
    <row r="79" spans="2:15" ht="15.75" thickBot="1" x14ac:dyDescent="0.3">
      <c r="B79" s="22" t="s">
        <v>12</v>
      </c>
      <c r="C79" s="39">
        <f>SUM(C80:C82)</f>
        <v>173.45318043394053</v>
      </c>
      <c r="D79" s="39">
        <f t="shared" ref="D79" si="46">SUM(D80:D82)</f>
        <v>381.9661144373016</v>
      </c>
      <c r="E79" s="39">
        <f t="shared" ref="E79" si="47">SUM(E80:E82)</f>
        <v>604.91070941049873</v>
      </c>
      <c r="F79" s="39">
        <f t="shared" ref="F79" si="48">SUM(F80:F82)</f>
        <v>828.01896739617848</v>
      </c>
      <c r="G79" s="14"/>
      <c r="H79" s="39">
        <f>SUM(H80:H82)</f>
        <v>225.58193473798104</v>
      </c>
      <c r="I79" s="39">
        <f t="shared" ref="I79" si="49">SUM(I80:I82)</f>
        <v>485.90866085695905</v>
      </c>
      <c r="J79" s="39">
        <f t="shared" ref="J79" si="50">SUM(J80:J82)</f>
        <v>770.00583448842292</v>
      </c>
      <c r="K79" s="39">
        <f t="shared" ref="K79" si="51">SUM(K80:K82)</f>
        <v>1062.6992326456075</v>
      </c>
    </row>
    <row r="80" spans="2:15" x14ac:dyDescent="0.25">
      <c r="B80" s="28" t="s">
        <v>13</v>
      </c>
      <c r="C80" s="40">
        <v>128.72447588666742</v>
      </c>
      <c r="D80" s="40">
        <v>289.31581808464352</v>
      </c>
      <c r="E80" s="40">
        <v>456.86766646999843</v>
      </c>
      <c r="F80" s="40">
        <v>636.44126763126849</v>
      </c>
      <c r="G80" s="14"/>
      <c r="H80" s="40">
        <v>180.28744158448899</v>
      </c>
      <c r="I80" s="40">
        <v>395.30483001319215</v>
      </c>
      <c r="J80" s="40">
        <v>625.20145131449988</v>
      </c>
      <c r="K80" s="40">
        <v>863.16787689403156</v>
      </c>
    </row>
    <row r="81" spans="2:11" x14ac:dyDescent="0.25">
      <c r="B81" s="29" t="s">
        <v>14</v>
      </c>
      <c r="C81" s="40">
        <v>10.047638249652055</v>
      </c>
      <c r="D81" s="40">
        <v>22.012735163187585</v>
      </c>
      <c r="E81" s="40">
        <v>44.333040912036466</v>
      </c>
      <c r="F81" s="40">
        <v>57.760507173266873</v>
      </c>
      <c r="G81" s="14"/>
      <c r="H81" s="40">
        <v>16.729339992648057</v>
      </c>
      <c r="I81" s="40">
        <v>31.708622899520449</v>
      </c>
      <c r="J81" s="40">
        <v>52.116750254924064</v>
      </c>
      <c r="K81" s="40">
        <v>62.898790141499632</v>
      </c>
    </row>
    <row r="82" spans="2:11" ht="15.75" thickBot="1" x14ac:dyDescent="0.3">
      <c r="B82" s="30" t="s">
        <v>15</v>
      </c>
      <c r="C82" s="40">
        <v>34.681066297621037</v>
      </c>
      <c r="D82" s="40">
        <v>70.637561189470489</v>
      </c>
      <c r="E82" s="40">
        <v>103.71000202846383</v>
      </c>
      <c r="F82" s="40">
        <v>133.81719259164308</v>
      </c>
      <c r="G82" s="14"/>
      <c r="H82" s="40">
        <v>28.565153160844002</v>
      </c>
      <c r="I82" s="40">
        <v>58.895207944246486</v>
      </c>
      <c r="J82" s="40">
        <v>92.687632918998915</v>
      </c>
      <c r="K82" s="40">
        <v>136.63256561007643</v>
      </c>
    </row>
    <row r="83" spans="2:11" ht="15.75" thickBot="1" x14ac:dyDescent="0.3">
      <c r="B83" s="22" t="s">
        <v>16</v>
      </c>
      <c r="C83" s="39">
        <f>SUM(C84:C86)</f>
        <v>283.53174390919253</v>
      </c>
      <c r="D83" s="39">
        <f t="shared" ref="D83" si="52">SUM(D84:D86)</f>
        <v>615.9603861222655</v>
      </c>
      <c r="E83" s="39">
        <f t="shared" ref="E83" si="53">SUM(E84:E86)</f>
        <v>1113.3913428926332</v>
      </c>
      <c r="F83" s="39">
        <f t="shared" ref="F83" si="54">SUM(F84:F86)</f>
        <v>1522.9499164753179</v>
      </c>
      <c r="G83" s="14"/>
      <c r="H83" s="39">
        <f>SUM(H84:H86)</f>
        <v>263.87137691723223</v>
      </c>
      <c r="I83" s="39">
        <f t="shared" ref="I83" si="55">SUM(I84:I86)</f>
        <v>779.52184511278676</v>
      </c>
      <c r="J83" s="39">
        <f t="shared" ref="J83" si="56">SUM(J84:J86)</f>
        <v>1344.57142649916</v>
      </c>
      <c r="K83" s="39">
        <f t="shared" ref="K83" si="57">SUM(K84:K86)</f>
        <v>1508.2859654742012</v>
      </c>
    </row>
    <row r="84" spans="2:11" x14ac:dyDescent="0.25">
      <c r="B84" s="28" t="s">
        <v>17</v>
      </c>
      <c r="C84" s="40">
        <v>155.56083766049602</v>
      </c>
      <c r="D84" s="40">
        <v>216.25999439878774</v>
      </c>
      <c r="E84" s="40">
        <v>344.39170913076407</v>
      </c>
      <c r="F84" s="40">
        <v>529.38079471491096</v>
      </c>
      <c r="G84" s="14"/>
      <c r="H84" s="40">
        <v>41.583568213646799</v>
      </c>
      <c r="I84" s="40">
        <v>106.65176511236049</v>
      </c>
      <c r="J84" s="40">
        <v>362.44063443361938</v>
      </c>
      <c r="K84" s="40">
        <v>451.81665017741238</v>
      </c>
    </row>
    <row r="85" spans="2:11" x14ac:dyDescent="0.25">
      <c r="B85" s="29" t="s">
        <v>18</v>
      </c>
      <c r="C85" s="40">
        <v>44.45902251534428</v>
      </c>
      <c r="D85" s="40">
        <v>157.3317908049076</v>
      </c>
      <c r="E85" s="40">
        <v>195.08627705241332</v>
      </c>
      <c r="F85" s="40">
        <v>254.86260324538313</v>
      </c>
      <c r="G85" s="14"/>
      <c r="H85" s="40">
        <v>61.938786316241803</v>
      </c>
      <c r="I85" s="40">
        <v>151.36470351410094</v>
      </c>
      <c r="J85" s="40">
        <v>309.66545288189621</v>
      </c>
      <c r="K85" s="40">
        <v>344.86590065473564</v>
      </c>
    </row>
    <row r="86" spans="2:11" ht="15.75" thickBot="1" x14ac:dyDescent="0.3">
      <c r="B86" s="30" t="s">
        <v>19</v>
      </c>
      <c r="C86" s="40">
        <v>83.511883733352235</v>
      </c>
      <c r="D86" s="40">
        <v>242.36860091857019</v>
      </c>
      <c r="E86" s="40">
        <v>573.91335670945591</v>
      </c>
      <c r="F86" s="40">
        <v>738.70651851502373</v>
      </c>
      <c r="G86" s="14"/>
      <c r="H86" s="40">
        <v>160.34902238734361</v>
      </c>
      <c r="I86" s="40">
        <v>521.5053764863253</v>
      </c>
      <c r="J86" s="40">
        <v>672.46533918364435</v>
      </c>
      <c r="K86" s="40">
        <v>711.60341464205317</v>
      </c>
    </row>
    <row r="87" spans="2:11" ht="15.75" thickBot="1" x14ac:dyDescent="0.3">
      <c r="B87" s="22" t="s">
        <v>74</v>
      </c>
      <c r="C87" s="39">
        <v>111.12099391783011</v>
      </c>
      <c r="D87" s="39">
        <v>227.25268160461326</v>
      </c>
      <c r="E87" s="39">
        <v>360.0036392357718</v>
      </c>
      <c r="F87" s="39">
        <v>533.06015798360079</v>
      </c>
      <c r="G87" s="14"/>
      <c r="H87" s="39">
        <v>101.48344686247539</v>
      </c>
      <c r="I87" s="39">
        <v>207.20832621460761</v>
      </c>
      <c r="J87" s="39">
        <v>307.3769248971559</v>
      </c>
      <c r="K87" s="39">
        <v>414.16539355853229</v>
      </c>
    </row>
    <row r="88" spans="2:11" ht="15.75" thickBot="1" x14ac:dyDescent="0.3">
      <c r="B88" s="22" t="s">
        <v>20</v>
      </c>
      <c r="C88" s="39">
        <f>SUM(C54,C63,C79,C83,C87)</f>
        <v>22934.880084908582</v>
      </c>
      <c r="D88" s="39">
        <f>SUM(D54,D63,D79,D83,D87)</f>
        <v>47088.37543435298</v>
      </c>
      <c r="E88" s="39">
        <f>SUM(E54,E63,E79,E83,E87)</f>
        <v>68755.931893390065</v>
      </c>
      <c r="F88" s="39">
        <f>SUM(F54,F63,F79,F83,F87)</f>
        <v>96413.625894402503</v>
      </c>
      <c r="G88" s="14"/>
      <c r="H88" s="39">
        <f>SUM(H54,H63,H79,H83,H87)</f>
        <v>22682.751615544043</v>
      </c>
      <c r="I88" s="39">
        <f>SUM(I54,I63,I79,I83,I87)</f>
        <v>48192.194798069424</v>
      </c>
      <c r="J88" s="39">
        <f>SUM(J54,J63,J79,J83,J87)</f>
        <v>72191.595898496511</v>
      </c>
      <c r="K88" s="39">
        <f>SUM(K54,K63,K79,K83,K87)</f>
        <v>101441.49895838398</v>
      </c>
    </row>
    <row r="89" spans="2:11" ht="15.75" thickBot="1" x14ac:dyDescent="0.3">
      <c r="B89" s="22" t="s">
        <v>26</v>
      </c>
      <c r="C89" s="39">
        <v>212.72558817777775</v>
      </c>
      <c r="D89" s="39">
        <v>284.84041984444445</v>
      </c>
      <c r="E89" s="39">
        <v>390.88811983531889</v>
      </c>
      <c r="F89" s="39">
        <v>438.01491836865216</v>
      </c>
      <c r="G89" s="14"/>
      <c r="H89" s="39">
        <v>118.40734862222222</v>
      </c>
      <c r="I89" s="39">
        <v>334.74821968485111</v>
      </c>
      <c r="J89" s="39">
        <v>396.75152914040666</v>
      </c>
      <c r="K89" s="39">
        <v>698.39918218485104</v>
      </c>
    </row>
    <row r="90" spans="2:11" x14ac:dyDescent="0.25">
      <c r="B90" s="28" t="s">
        <v>21</v>
      </c>
      <c r="C90" s="42"/>
      <c r="D90" s="42"/>
      <c r="E90" s="42"/>
      <c r="F90" s="42"/>
      <c r="G90" s="14"/>
      <c r="H90" s="42"/>
      <c r="I90" s="42"/>
      <c r="J90" s="42"/>
      <c r="K90" s="42"/>
    </row>
    <row r="91" spans="2:11" x14ac:dyDescent="0.25">
      <c r="B91" s="29" t="s">
        <v>22</v>
      </c>
      <c r="C91" s="43"/>
      <c r="D91" s="43"/>
      <c r="E91" s="43"/>
      <c r="F91" s="43"/>
      <c r="G91" s="14"/>
      <c r="H91" s="43"/>
      <c r="I91" s="43"/>
      <c r="J91" s="43"/>
      <c r="K91" s="43"/>
    </row>
    <row r="92" spans="2:11" x14ac:dyDescent="0.25">
      <c r="B92" s="29" t="s">
        <v>23</v>
      </c>
      <c r="C92" s="43"/>
      <c r="D92" s="43"/>
      <c r="E92" s="43"/>
      <c r="F92" s="43"/>
      <c r="G92" s="14"/>
      <c r="H92" s="43"/>
      <c r="I92" s="43"/>
      <c r="J92" s="43"/>
      <c r="K92" s="43"/>
    </row>
    <row r="93" spans="2:11" x14ac:dyDescent="0.25">
      <c r="B93" s="29" t="s">
        <v>24</v>
      </c>
      <c r="C93" s="43"/>
      <c r="D93" s="43"/>
      <c r="E93" s="43"/>
      <c r="F93" s="43"/>
      <c r="G93" s="14"/>
      <c r="H93" s="43"/>
      <c r="I93" s="43"/>
      <c r="J93" s="43"/>
      <c r="K93" s="43"/>
    </row>
    <row r="94" spans="2:11" ht="15.75" thickBot="1" x14ac:dyDescent="0.3">
      <c r="B94" s="29" t="s">
        <v>25</v>
      </c>
      <c r="C94" s="43"/>
      <c r="D94" s="43"/>
      <c r="E94" s="43"/>
      <c r="F94" s="43"/>
      <c r="G94" s="14"/>
      <c r="H94" s="43"/>
      <c r="I94" s="43"/>
      <c r="J94" s="43"/>
      <c r="K94" s="43"/>
    </row>
    <row r="95" spans="2:11" ht="15.75" thickBot="1" x14ac:dyDescent="0.3">
      <c r="B95" s="22" t="s">
        <v>27</v>
      </c>
      <c r="C95" s="39">
        <f>C88+C89</f>
        <v>23147.60567308636</v>
      </c>
      <c r="D95" s="39">
        <f t="shared" ref="D95:F95" si="58">D88+D89</f>
        <v>47373.215854197428</v>
      </c>
      <c r="E95" s="39">
        <f t="shared" si="58"/>
        <v>69146.820013225384</v>
      </c>
      <c r="F95" s="39">
        <f t="shared" si="58"/>
        <v>96851.640812771162</v>
      </c>
      <c r="G95" s="14"/>
      <c r="H95" s="39">
        <f>H88+H89</f>
        <v>22801.158964166265</v>
      </c>
      <c r="I95" s="39">
        <f t="shared" ref="I95:K95" si="59">I88+I89</f>
        <v>48526.943017754274</v>
      </c>
      <c r="J95" s="39">
        <f t="shared" si="59"/>
        <v>72588.347427636923</v>
      </c>
      <c r="K95" s="39">
        <f t="shared" si="59"/>
        <v>102139.89814056882</v>
      </c>
    </row>
    <row r="98" spans="2:15" ht="18" x14ac:dyDescent="0.25">
      <c r="B98" s="12" t="s">
        <v>49</v>
      </c>
    </row>
    <row r="100" spans="2:15" ht="15.75" thickBot="1" x14ac:dyDescent="0.3">
      <c r="C100" s="31" t="s">
        <v>77</v>
      </c>
      <c r="D100" s="31" t="s">
        <v>78</v>
      </c>
      <c r="E100" s="31" t="s">
        <v>79</v>
      </c>
      <c r="F100" s="31" t="s">
        <v>75</v>
      </c>
      <c r="H100" s="21" t="s">
        <v>80</v>
      </c>
      <c r="I100" s="21" t="s">
        <v>81</v>
      </c>
      <c r="J100" s="21" t="s">
        <v>82</v>
      </c>
      <c r="K100" s="21" t="s">
        <v>76</v>
      </c>
    </row>
    <row r="101" spans="2:15" ht="15.75" thickBot="1" x14ac:dyDescent="0.3">
      <c r="B101" s="22" t="s">
        <v>0</v>
      </c>
      <c r="C101" s="32">
        <f>SUM(C102:C103,C105:C109)</f>
        <v>953.63250161526389</v>
      </c>
      <c r="D101" s="32">
        <f t="shared" ref="D101" si="60">SUM(D102:D103,D105:D109)</f>
        <v>2157.2020253539622</v>
      </c>
      <c r="E101" s="32">
        <f t="shared" ref="E101" si="61">SUM(E102:E103,E105:E109)</f>
        <v>3151.6717610241617</v>
      </c>
      <c r="F101" s="32">
        <f t="shared" ref="F101" si="62">SUM(F102:F103,F105:F109)</f>
        <v>4442.9794127596897</v>
      </c>
      <c r="G101" s="14"/>
      <c r="H101" s="32">
        <f>SUM(H102:H103,H105:H109)</f>
        <v>1248.949274929113</v>
      </c>
      <c r="I101" s="32">
        <f t="shared" ref="I101" si="63">SUM(I102:I103,I105:I109)</f>
        <v>2972.683812823258</v>
      </c>
      <c r="J101" s="32">
        <f t="shared" ref="J101" si="64">SUM(J102:J103,J105:J109)</f>
        <v>4416.9308408317793</v>
      </c>
      <c r="K101" s="32">
        <f t="shared" ref="K101" si="65">SUM(K102:K103,K105:K109)</f>
        <v>6175.223482051575</v>
      </c>
    </row>
    <row r="102" spans="2:15" x14ac:dyDescent="0.25">
      <c r="B102" s="23" t="s">
        <v>29</v>
      </c>
      <c r="C102" s="33">
        <v>502.26329726597362</v>
      </c>
      <c r="D102" s="33">
        <v>1186.7750752411621</v>
      </c>
      <c r="E102" s="33">
        <v>1761.9889571591355</v>
      </c>
      <c r="F102" s="33">
        <v>2595.8551310728976</v>
      </c>
      <c r="G102" s="14"/>
      <c r="H102" s="33">
        <v>720.71596555019403</v>
      </c>
      <c r="I102" s="33">
        <v>1879.6767760046223</v>
      </c>
      <c r="J102" s="33">
        <v>2766.0642648003814</v>
      </c>
      <c r="K102" s="33">
        <v>3873.6935392094374</v>
      </c>
    </row>
    <row r="103" spans="2:15" x14ac:dyDescent="0.25">
      <c r="B103" s="24" t="s">
        <v>30</v>
      </c>
      <c r="C103" s="33">
        <v>106.8658666273144</v>
      </c>
      <c r="D103" s="33">
        <v>216.89340516377086</v>
      </c>
      <c r="E103" s="33">
        <v>311.3381016062811</v>
      </c>
      <c r="F103" s="33">
        <v>405.81008987168627</v>
      </c>
      <c r="G103" s="14"/>
      <c r="H103" s="33">
        <v>98.314862808454961</v>
      </c>
      <c r="I103" s="33">
        <v>178.01322630878093</v>
      </c>
      <c r="J103" s="33">
        <v>287.0822711085238</v>
      </c>
      <c r="K103" s="33">
        <v>375.345638443658</v>
      </c>
    </row>
    <row r="104" spans="2:15" x14ac:dyDescent="0.25">
      <c r="B104" s="24" t="s">
        <v>28</v>
      </c>
      <c r="C104" s="34">
        <f>SUM(C105:C108)</f>
        <v>335.38323829758139</v>
      </c>
      <c r="D104" s="34">
        <f t="shared" ref="D104" si="66">SUM(D105:D108)</f>
        <v>736.24735872613155</v>
      </c>
      <c r="E104" s="34">
        <f t="shared" ref="E104" si="67">SUM(E105:E108)</f>
        <v>1056.1460027459009</v>
      </c>
      <c r="F104" s="34">
        <f t="shared" ref="F104" si="68">SUM(F105:F108)</f>
        <v>1412.7747203139281</v>
      </c>
      <c r="G104" s="14"/>
      <c r="H104" s="34">
        <f>SUM(H105:H108)</f>
        <v>423.53022118433717</v>
      </c>
      <c r="I104" s="34">
        <f t="shared" ref="I104" si="69">SUM(I105:I108)</f>
        <v>890.48501421180026</v>
      </c>
      <c r="J104" s="34">
        <f t="shared" ref="J104" si="70">SUM(J105:J108)</f>
        <v>1325.4547730454756</v>
      </c>
      <c r="K104" s="34">
        <f t="shared" ref="K104" si="71">SUM(K105:K108)</f>
        <v>1849.1063466054836</v>
      </c>
    </row>
    <row r="105" spans="2:15" x14ac:dyDescent="0.25">
      <c r="B105" s="25" t="s">
        <v>31</v>
      </c>
      <c r="C105" s="35">
        <v>33.653789663183005</v>
      </c>
      <c r="D105" s="35">
        <v>106.91297801103312</v>
      </c>
      <c r="E105" s="35">
        <v>153.7614757862234</v>
      </c>
      <c r="F105" s="35">
        <v>208.13046602432954</v>
      </c>
      <c r="G105" s="14"/>
      <c r="H105" s="35">
        <v>52.695562275284921</v>
      </c>
      <c r="I105" s="35">
        <v>129.26090458573347</v>
      </c>
      <c r="J105" s="35">
        <v>177.97259228067495</v>
      </c>
      <c r="K105" s="35">
        <v>259.71576307293208</v>
      </c>
    </row>
    <row r="106" spans="2:15" x14ac:dyDescent="0.25">
      <c r="B106" s="25" t="s">
        <v>32</v>
      </c>
      <c r="C106" s="35">
        <v>214.01673222482694</v>
      </c>
      <c r="D106" s="35">
        <v>443.07180010412372</v>
      </c>
      <c r="E106" s="35">
        <v>588.49382611496264</v>
      </c>
      <c r="F106" s="35">
        <v>770.96907688510521</v>
      </c>
      <c r="G106" s="14"/>
      <c r="H106" s="35">
        <v>230.45362483745492</v>
      </c>
      <c r="I106" s="35">
        <v>479.57272224002531</v>
      </c>
      <c r="J106" s="35">
        <v>724.00510546065493</v>
      </c>
      <c r="K106" s="35">
        <v>1030.2921023192537</v>
      </c>
    </row>
    <row r="107" spans="2:15" x14ac:dyDescent="0.25">
      <c r="B107" s="25" t="s">
        <v>33</v>
      </c>
      <c r="C107" s="35">
        <v>79.432009996892887</v>
      </c>
      <c r="D107" s="35">
        <v>172.15687544224815</v>
      </c>
      <c r="E107" s="35">
        <v>253.67069601531566</v>
      </c>
      <c r="F107" s="35">
        <v>352.29947468476394</v>
      </c>
      <c r="G107" s="14"/>
      <c r="H107" s="35">
        <v>106.16610411750906</v>
      </c>
      <c r="I107" s="35">
        <v>203.00603260209573</v>
      </c>
      <c r="J107" s="35">
        <v>307.00305193246794</v>
      </c>
      <c r="K107" s="35">
        <v>408.91315230958287</v>
      </c>
    </row>
    <row r="108" spans="2:15" x14ac:dyDescent="0.25">
      <c r="B108" s="25" t="s">
        <v>34</v>
      </c>
      <c r="C108" s="35">
        <v>8.2807064126785797</v>
      </c>
      <c r="D108" s="35">
        <v>14.105705168726594</v>
      </c>
      <c r="E108" s="35">
        <v>60.22000482939908</v>
      </c>
      <c r="F108" s="35">
        <v>81.375702719729645</v>
      </c>
      <c r="G108" s="14"/>
      <c r="H108" s="35">
        <v>34.214929954088248</v>
      </c>
      <c r="I108" s="35">
        <v>78.645354783945763</v>
      </c>
      <c r="J108" s="35">
        <v>116.47402337167766</v>
      </c>
      <c r="K108" s="35">
        <v>150.18532890371509</v>
      </c>
    </row>
    <row r="109" spans="2:15" ht="15.75" thickBot="1" x14ac:dyDescent="0.3">
      <c r="B109" s="26" t="s">
        <v>25</v>
      </c>
      <c r="C109" s="36">
        <v>9.1200994243944375</v>
      </c>
      <c r="D109" s="36">
        <v>17.286186222897303</v>
      </c>
      <c r="E109" s="36">
        <v>22.198699512844573</v>
      </c>
      <c r="F109" s="36">
        <v>28.539471501177733</v>
      </c>
      <c r="G109" s="14"/>
      <c r="H109" s="36">
        <v>6.388225386126873</v>
      </c>
      <c r="I109" s="36">
        <v>24.50879629805458</v>
      </c>
      <c r="J109" s="36">
        <v>38.329531877398459</v>
      </c>
      <c r="K109" s="36">
        <v>77.077957792995917</v>
      </c>
    </row>
    <row r="110" spans="2:15" ht="15.75" thickBot="1" x14ac:dyDescent="0.3">
      <c r="B110" s="27" t="s">
        <v>1</v>
      </c>
      <c r="C110" s="37">
        <f>SUM(C111:C125)</f>
        <v>1809.5680272841578</v>
      </c>
      <c r="D110" s="37">
        <f t="shared" ref="D110" si="72">SUM(D111:D125)</f>
        <v>3997.7734383062443</v>
      </c>
      <c r="E110" s="37">
        <f t="shared" ref="E110" si="73">SUM(E111:E125)</f>
        <v>6352.7087088610979</v>
      </c>
      <c r="F110" s="37">
        <f t="shared" ref="F110" si="74">SUM(F111:F125)</f>
        <v>8495.0735896465685</v>
      </c>
      <c r="G110" s="14"/>
      <c r="H110" s="37">
        <f>SUM(H111:H125)</f>
        <v>2199.079164652836</v>
      </c>
      <c r="I110" s="37">
        <f t="shared" ref="I110" si="75">SUM(I111:I125)</f>
        <v>4966.6419748387279</v>
      </c>
      <c r="J110" s="37">
        <f t="shared" ref="J110" si="76">SUM(J111:J125)</f>
        <v>7902.0568581465905</v>
      </c>
      <c r="K110" s="37">
        <f t="shared" ref="K110" si="77">SUM(K111:K125)</f>
        <v>10192.651579501093</v>
      </c>
      <c r="L110" s="16"/>
      <c r="M110" s="16"/>
      <c r="N110" s="16"/>
      <c r="O110" s="16"/>
    </row>
    <row r="111" spans="2:15" x14ac:dyDescent="0.25">
      <c r="B111" s="28" t="s">
        <v>2</v>
      </c>
      <c r="C111" s="38">
        <v>220.9464028368395</v>
      </c>
      <c r="D111" s="38">
        <v>490.13145985235991</v>
      </c>
      <c r="E111" s="38">
        <v>767.20173315017496</v>
      </c>
      <c r="F111" s="38">
        <v>1005.0577219574506</v>
      </c>
      <c r="G111" s="14"/>
      <c r="H111" s="38">
        <v>149.33825113648314</v>
      </c>
      <c r="I111" s="38">
        <v>380.19628909731415</v>
      </c>
      <c r="J111" s="38">
        <v>565.77103546714159</v>
      </c>
      <c r="K111" s="38">
        <v>711.79597058382069</v>
      </c>
    </row>
    <row r="112" spans="2:15" x14ac:dyDescent="0.25">
      <c r="B112" s="29" t="s">
        <v>3</v>
      </c>
      <c r="C112" s="38">
        <v>973.56904807981061</v>
      </c>
      <c r="D112" s="38">
        <v>2191.5722393857272</v>
      </c>
      <c r="E112" s="38">
        <v>3567.4364243703735</v>
      </c>
      <c r="F112" s="38">
        <v>4652.0707058480357</v>
      </c>
      <c r="G112" s="14"/>
      <c r="H112" s="38">
        <v>1405.6576372373056</v>
      </c>
      <c r="I112" s="38">
        <v>3190.4909092756361</v>
      </c>
      <c r="J112" s="38">
        <v>5168.4012533485329</v>
      </c>
      <c r="K112" s="38">
        <v>6268.4054980147921</v>
      </c>
      <c r="L112" s="17"/>
      <c r="M112" s="17"/>
      <c r="N112" s="17"/>
      <c r="O112" s="17"/>
    </row>
    <row r="113" spans="2:11" x14ac:dyDescent="0.25">
      <c r="B113" s="29" t="s">
        <v>4</v>
      </c>
      <c r="C113" s="38">
        <v>36.212205078940187</v>
      </c>
      <c r="D113" s="38">
        <v>43.183799597307306</v>
      </c>
      <c r="E113" s="38">
        <v>58.230240629912949</v>
      </c>
      <c r="F113" s="38">
        <v>99.701355229159731</v>
      </c>
      <c r="G113" s="14"/>
      <c r="H113" s="38">
        <v>47.151921823626239</v>
      </c>
      <c r="I113" s="38">
        <v>136.01143935562436</v>
      </c>
      <c r="J113" s="38">
        <v>168.02873574369241</v>
      </c>
      <c r="K113" s="38">
        <v>201.8540949871801</v>
      </c>
    </row>
    <row r="114" spans="2:11" x14ac:dyDescent="0.25">
      <c r="B114" s="29" t="s">
        <v>5</v>
      </c>
      <c r="C114" s="38">
        <v>33.684245358136032</v>
      </c>
      <c r="D114" s="38">
        <v>77.990104153667531</v>
      </c>
      <c r="E114" s="38">
        <v>120.71806472543511</v>
      </c>
      <c r="F114" s="38">
        <v>145.65198052456336</v>
      </c>
      <c r="G114" s="14"/>
      <c r="H114" s="38">
        <v>18.889114415653996</v>
      </c>
      <c r="I114" s="38">
        <v>43.385599115241845</v>
      </c>
      <c r="J114" s="38">
        <v>71.104509447880361</v>
      </c>
      <c r="K114" s="38">
        <v>92.24176020185547</v>
      </c>
    </row>
    <row r="115" spans="2:11" x14ac:dyDescent="0.25">
      <c r="B115" s="29" t="s">
        <v>6</v>
      </c>
      <c r="C115" s="38">
        <v>66.815809073973185</v>
      </c>
      <c r="D115" s="38">
        <v>126.63842981859845</v>
      </c>
      <c r="E115" s="38">
        <v>181.42556504241227</v>
      </c>
      <c r="F115" s="38">
        <v>246.21269023874348</v>
      </c>
      <c r="G115" s="14"/>
      <c r="H115" s="38">
        <v>48.511082260487491</v>
      </c>
      <c r="I115" s="38">
        <v>108.01936862294855</v>
      </c>
      <c r="J115" s="38">
        <v>196.59818459636895</v>
      </c>
      <c r="K115" s="38">
        <v>267.08043035868258</v>
      </c>
    </row>
    <row r="116" spans="2:11" x14ac:dyDescent="0.25">
      <c r="B116" s="29" t="s">
        <v>7</v>
      </c>
      <c r="C116" s="38">
        <v>23.495899662316891</v>
      </c>
      <c r="D116" s="38">
        <v>47.037989153647175</v>
      </c>
      <c r="E116" s="38">
        <v>82.504619307335204</v>
      </c>
      <c r="F116" s="38">
        <v>163.67970900621961</v>
      </c>
      <c r="G116" s="14"/>
      <c r="H116" s="38">
        <v>69.656496156855937</v>
      </c>
      <c r="I116" s="38">
        <v>112.21615297900331</v>
      </c>
      <c r="J116" s="38">
        <v>171.56858203792956</v>
      </c>
      <c r="K116" s="38">
        <v>325.595491361771</v>
      </c>
    </row>
    <row r="117" spans="2:11" x14ac:dyDescent="0.25">
      <c r="B117" s="29" t="s">
        <v>8</v>
      </c>
      <c r="C117" s="38">
        <v>228.78736929824638</v>
      </c>
      <c r="D117" s="38">
        <v>464.22225528469943</v>
      </c>
      <c r="E117" s="38">
        <v>745.71002746402178</v>
      </c>
      <c r="F117" s="38">
        <v>1036.7927654537334</v>
      </c>
      <c r="G117" s="14"/>
      <c r="H117" s="38">
        <v>214.87319749752947</v>
      </c>
      <c r="I117" s="38">
        <v>418.55694075906501</v>
      </c>
      <c r="J117" s="38">
        <v>666.37666082825012</v>
      </c>
      <c r="K117" s="38">
        <v>1020.2160903252616</v>
      </c>
    </row>
    <row r="118" spans="2:11" x14ac:dyDescent="0.25">
      <c r="B118" s="29" t="s">
        <v>9</v>
      </c>
      <c r="C118" s="38">
        <v>1.5676521763696893</v>
      </c>
      <c r="D118" s="38">
        <v>9.7373228981357034</v>
      </c>
      <c r="E118" s="38">
        <v>16.059305760213771</v>
      </c>
      <c r="F118" s="38">
        <v>19.743282711543458</v>
      </c>
      <c r="G118" s="14"/>
      <c r="H118" s="38">
        <v>6.4767844527348357</v>
      </c>
      <c r="I118" s="38">
        <v>11.295831677448136</v>
      </c>
      <c r="J118" s="38">
        <v>19.117803208032221</v>
      </c>
      <c r="K118" s="38">
        <v>26.721067874222555</v>
      </c>
    </row>
    <row r="119" spans="2:11" x14ac:dyDescent="0.25">
      <c r="B119" s="29" t="s">
        <v>10</v>
      </c>
      <c r="C119" s="38">
        <v>5.0244719599004322</v>
      </c>
      <c r="D119" s="38">
        <v>12.930571583489222</v>
      </c>
      <c r="E119" s="38">
        <v>22.35919523207</v>
      </c>
      <c r="F119" s="38">
        <v>32.16500916789191</v>
      </c>
      <c r="G119" s="14"/>
      <c r="H119" s="38">
        <v>6.9319646521087694</v>
      </c>
      <c r="I119" s="38">
        <v>15.54617312758745</v>
      </c>
      <c r="J119" s="38">
        <v>23.449081238815634</v>
      </c>
      <c r="K119" s="38">
        <v>34.671080627462672</v>
      </c>
    </row>
    <row r="120" spans="2:11" x14ac:dyDescent="0.25">
      <c r="B120" s="29" t="s">
        <v>72</v>
      </c>
      <c r="C120" s="38">
        <v>1.6774918299686818</v>
      </c>
      <c r="D120" s="38">
        <v>3.4006837486838761</v>
      </c>
      <c r="E120" s="38">
        <v>3.9468420892740728</v>
      </c>
      <c r="F120" s="38">
        <v>9.9936143503150614</v>
      </c>
      <c r="G120" s="14"/>
      <c r="H120" s="38">
        <v>0.8490819973360122</v>
      </c>
      <c r="I120" s="38">
        <v>1.9826917010572611</v>
      </c>
      <c r="J120" s="38">
        <v>6.7019657024031254</v>
      </c>
      <c r="K120" s="38">
        <v>6.8899499368743768</v>
      </c>
    </row>
    <row r="121" spans="2:11" x14ac:dyDescent="0.25">
      <c r="B121" s="29" t="s">
        <v>73</v>
      </c>
      <c r="C121" s="38">
        <v>0.44891730812704672</v>
      </c>
      <c r="D121" s="38">
        <v>2.000894247925658</v>
      </c>
      <c r="E121" s="38">
        <v>7.942857778232737</v>
      </c>
      <c r="F121" s="38">
        <v>8.1265547747817752</v>
      </c>
      <c r="G121" s="14"/>
      <c r="H121" s="38">
        <v>0.240166641633798</v>
      </c>
      <c r="I121" s="38">
        <v>0.79558328964480096</v>
      </c>
      <c r="J121" s="38">
        <v>1.7430587623814073</v>
      </c>
      <c r="K121" s="38">
        <v>3.9939896289638441</v>
      </c>
    </row>
    <row r="122" spans="2:11" x14ac:dyDescent="0.25">
      <c r="B122" s="29" t="s">
        <v>35</v>
      </c>
      <c r="C122" s="38">
        <v>48.347008924678782</v>
      </c>
      <c r="D122" s="38">
        <v>125.38082765369148</v>
      </c>
      <c r="E122" s="38">
        <v>172.18481446388026</v>
      </c>
      <c r="F122" s="38">
        <v>306.75776450779682</v>
      </c>
      <c r="G122" s="14"/>
      <c r="H122" s="38">
        <v>37.762776943198517</v>
      </c>
      <c r="I122" s="38">
        <v>90.960157837870852</v>
      </c>
      <c r="J122" s="38">
        <v>141.51450084276166</v>
      </c>
      <c r="K122" s="38">
        <v>186.01535739863883</v>
      </c>
    </row>
    <row r="123" spans="2:11" x14ac:dyDescent="0.25">
      <c r="B123" s="29" t="s">
        <v>37</v>
      </c>
      <c r="C123" s="38">
        <v>0</v>
      </c>
      <c r="D123" s="38">
        <v>0</v>
      </c>
      <c r="E123" s="38">
        <v>0</v>
      </c>
      <c r="F123" s="38">
        <v>0</v>
      </c>
      <c r="G123" s="14"/>
      <c r="H123" s="38">
        <v>0</v>
      </c>
      <c r="I123" s="38">
        <v>0</v>
      </c>
      <c r="J123" s="38">
        <v>0</v>
      </c>
      <c r="K123" s="38">
        <v>5.3743760625460678E-2</v>
      </c>
    </row>
    <row r="124" spans="2:11" x14ac:dyDescent="0.25">
      <c r="B124" s="29" t="s">
        <v>36</v>
      </c>
      <c r="C124" s="38">
        <v>1.479149839118131</v>
      </c>
      <c r="D124" s="38">
        <v>1.9234276857311343</v>
      </c>
      <c r="E124" s="38">
        <v>2.041072589709517</v>
      </c>
      <c r="F124" s="38">
        <v>4.9426771348504994</v>
      </c>
      <c r="G124" s="14"/>
      <c r="H124" s="38">
        <v>3.4390587373397509E-3</v>
      </c>
      <c r="I124" s="38">
        <v>0.78892234816129858</v>
      </c>
      <c r="J124" s="38">
        <v>4.1986464459073245</v>
      </c>
      <c r="K124" s="38">
        <v>4.6177140205711869</v>
      </c>
    </row>
    <row r="125" spans="2:11" ht="15.75" thickBot="1" x14ac:dyDescent="0.3">
      <c r="B125" s="30" t="s">
        <v>11</v>
      </c>
      <c r="C125" s="38">
        <v>167.5123558577327</v>
      </c>
      <c r="D125" s="38">
        <v>401.62343324257972</v>
      </c>
      <c r="E125" s="38">
        <v>604.94794625805116</v>
      </c>
      <c r="F125" s="38">
        <v>764.17775874148083</v>
      </c>
      <c r="G125" s="14"/>
      <c r="H125" s="38">
        <v>192.73725037914488</v>
      </c>
      <c r="I125" s="38">
        <v>456.39591565212487</v>
      </c>
      <c r="J125" s="38">
        <v>697.48284047649258</v>
      </c>
      <c r="K125" s="38">
        <v>1042.4993404203701</v>
      </c>
    </row>
    <row r="126" spans="2:11" ht="15.75" thickBot="1" x14ac:dyDescent="0.3">
      <c r="B126" s="22" t="s">
        <v>12</v>
      </c>
      <c r="C126" s="39">
        <f>SUM(C127:C129)</f>
        <v>35.03856808768365</v>
      </c>
      <c r="D126" s="39">
        <f t="shared" ref="D126" si="78">SUM(D127:D129)</f>
        <v>67.350893499820103</v>
      </c>
      <c r="E126" s="39">
        <f t="shared" ref="E126" si="79">SUM(E127:E129)</f>
        <v>113.57530532202091</v>
      </c>
      <c r="F126" s="39">
        <f t="shared" ref="F126" si="80">SUM(F127:F129)</f>
        <v>166.18158370023409</v>
      </c>
      <c r="G126" s="14"/>
      <c r="H126" s="39">
        <f>SUM(H127:H129)</f>
        <v>65.825975548601861</v>
      </c>
      <c r="I126" s="39">
        <f t="shared" ref="I126" si="81">SUM(I127:I129)</f>
        <v>168.25725646435174</v>
      </c>
      <c r="J126" s="39">
        <f t="shared" ref="J126" si="82">SUM(J127:J129)</f>
        <v>276.09438520287068</v>
      </c>
      <c r="K126" s="39">
        <f t="shared" ref="K126" si="83">SUM(K127:K129)</f>
        <v>409.56346682190485</v>
      </c>
    </row>
    <row r="127" spans="2:11" x14ac:dyDescent="0.25">
      <c r="B127" s="28" t="s">
        <v>13</v>
      </c>
      <c r="C127" s="40">
        <v>23.98817332761632</v>
      </c>
      <c r="D127" s="40">
        <v>50.876146878522462</v>
      </c>
      <c r="E127" s="40">
        <v>76.83129039687546</v>
      </c>
      <c r="F127" s="40">
        <v>103.69236763833665</v>
      </c>
      <c r="G127" s="14"/>
      <c r="H127" s="40">
        <v>58.082359313372159</v>
      </c>
      <c r="I127" s="40">
        <v>145.4963906883811</v>
      </c>
      <c r="J127" s="40">
        <v>216.04562230373651</v>
      </c>
      <c r="K127" s="40">
        <v>310.21818971302855</v>
      </c>
    </row>
    <row r="128" spans="2:11" x14ac:dyDescent="0.25">
      <c r="B128" s="29" t="s">
        <v>14</v>
      </c>
      <c r="C128" s="40">
        <v>9.4385966290990826</v>
      </c>
      <c r="D128" s="40">
        <v>14.764392838043172</v>
      </c>
      <c r="E128" s="40">
        <v>34.61224210218603</v>
      </c>
      <c r="F128" s="40">
        <v>59.657754436195859</v>
      </c>
      <c r="G128" s="14"/>
      <c r="H128" s="40">
        <v>6.7128609273883342</v>
      </c>
      <c r="I128" s="40">
        <v>20.353030700408372</v>
      </c>
      <c r="J128" s="40">
        <v>53.018705855142855</v>
      </c>
      <c r="K128" s="40">
        <v>90.512110462629451</v>
      </c>
    </row>
    <row r="129" spans="2:11" ht="15.75" thickBot="1" x14ac:dyDescent="0.3">
      <c r="B129" s="30" t="s">
        <v>15</v>
      </c>
      <c r="C129" s="40">
        <v>1.6117981309682454</v>
      </c>
      <c r="D129" s="40">
        <v>1.7103537832544804</v>
      </c>
      <c r="E129" s="40">
        <v>2.1317728229594151</v>
      </c>
      <c r="F129" s="40">
        <v>2.8314616257015728</v>
      </c>
      <c r="G129" s="14"/>
      <c r="H129" s="40">
        <v>1.0307553078413638</v>
      </c>
      <c r="I129" s="40">
        <v>2.4078350755622719</v>
      </c>
      <c r="J129" s="40">
        <v>7.0300570439913379</v>
      </c>
      <c r="K129" s="40">
        <v>8.8331666462468377</v>
      </c>
    </row>
    <row r="130" spans="2:11" ht="15.75" thickBot="1" x14ac:dyDescent="0.3">
      <c r="B130" s="22" t="s">
        <v>16</v>
      </c>
      <c r="C130" s="39">
        <f>SUM(C131:C133)</f>
        <v>26.733766752841248</v>
      </c>
      <c r="D130" s="39">
        <f t="shared" ref="D130" si="84">SUM(D131:D133)</f>
        <v>73.629785267795825</v>
      </c>
      <c r="E130" s="39">
        <f t="shared" ref="E130" si="85">SUM(E131:E133)</f>
        <v>104.84861948760724</v>
      </c>
      <c r="F130" s="39">
        <f t="shared" ref="F130" si="86">SUM(F131:F133)</f>
        <v>261.41644849491092</v>
      </c>
      <c r="G130" s="14"/>
      <c r="H130" s="39">
        <f>SUM(H131:H133)</f>
        <v>24.421165098273889</v>
      </c>
      <c r="I130" s="39">
        <f t="shared" ref="I130" si="87">SUM(I131:I133)</f>
        <v>90.199552208642075</v>
      </c>
      <c r="J130" s="39">
        <f t="shared" ref="J130" si="88">SUM(J131:J133)</f>
        <v>115.7829155287908</v>
      </c>
      <c r="K130" s="39">
        <f t="shared" ref="K130" si="89">SUM(K131:K133)</f>
        <v>349.61106834596683</v>
      </c>
    </row>
    <row r="131" spans="2:11" x14ac:dyDescent="0.25">
      <c r="B131" s="28" t="s">
        <v>17</v>
      </c>
      <c r="C131" s="40">
        <v>0</v>
      </c>
      <c r="D131" s="40">
        <v>20.763014761570407</v>
      </c>
      <c r="E131" s="40">
        <v>28.629312389146374</v>
      </c>
      <c r="F131" s="40">
        <v>159.75249843261011</v>
      </c>
      <c r="G131" s="14"/>
      <c r="H131" s="40">
        <v>6.6058699070599816E-2</v>
      </c>
      <c r="I131" s="40">
        <v>4.0076846513299813</v>
      </c>
      <c r="J131" s="40">
        <v>6.6422351443359506</v>
      </c>
      <c r="K131" s="40">
        <v>67.776811417630682</v>
      </c>
    </row>
    <row r="132" spans="2:11" x14ac:dyDescent="0.25">
      <c r="B132" s="29" t="s">
        <v>18</v>
      </c>
      <c r="C132" s="40">
        <v>9.7083110374127255</v>
      </c>
      <c r="D132" s="40">
        <v>26.99001274602464</v>
      </c>
      <c r="E132" s="40">
        <v>43.905238760243925</v>
      </c>
      <c r="F132" s="40">
        <v>69.125666164576174</v>
      </c>
      <c r="G132" s="14"/>
      <c r="H132" s="40">
        <v>8.6998939321130067</v>
      </c>
      <c r="I132" s="40">
        <v>48.090264278510666</v>
      </c>
      <c r="J132" s="40">
        <v>68.26042257816151</v>
      </c>
      <c r="K132" s="40">
        <v>88.667040598395943</v>
      </c>
    </row>
    <row r="133" spans="2:11" ht="15.75" thickBot="1" x14ac:dyDescent="0.3">
      <c r="B133" s="30" t="s">
        <v>19</v>
      </c>
      <c r="C133" s="40">
        <v>17.025455715428524</v>
      </c>
      <c r="D133" s="40">
        <v>25.876757760200768</v>
      </c>
      <c r="E133" s="40">
        <v>32.314068338216941</v>
      </c>
      <c r="F133" s="40">
        <v>32.538283897724654</v>
      </c>
      <c r="G133" s="14"/>
      <c r="H133" s="40">
        <v>15.655212467090282</v>
      </c>
      <c r="I133" s="40">
        <v>38.10160327880142</v>
      </c>
      <c r="J133" s="40">
        <v>40.880257806293329</v>
      </c>
      <c r="K133" s="40">
        <v>193.16721632994017</v>
      </c>
    </row>
    <row r="134" spans="2:11" ht="15.75" thickBot="1" x14ac:dyDescent="0.3">
      <c r="B134" s="22" t="s">
        <v>74</v>
      </c>
      <c r="C134" s="39">
        <v>12.944710149614719</v>
      </c>
      <c r="D134" s="39">
        <v>17.816675796462736</v>
      </c>
      <c r="E134" s="39">
        <v>69.519189653745855</v>
      </c>
      <c r="F134" s="39">
        <v>209.1312593174255</v>
      </c>
      <c r="G134" s="14"/>
      <c r="H134" s="39">
        <v>12.838593980787779</v>
      </c>
      <c r="I134" s="39">
        <v>30.050284009129257</v>
      </c>
      <c r="J134" s="39">
        <v>52.391781032198409</v>
      </c>
      <c r="K134" s="39">
        <v>85.207022706587338</v>
      </c>
    </row>
    <row r="135" spans="2:11" ht="15.75" thickBot="1" x14ac:dyDescent="0.3">
      <c r="B135" s="22" t="s">
        <v>20</v>
      </c>
      <c r="C135" s="39">
        <f>SUM(C101,C110,C126,C130,C134)</f>
        <v>2837.9175738895615</v>
      </c>
      <c r="D135" s="39">
        <f>SUM(D101,D110,D126,D130,D134)</f>
        <v>6313.7728182242854</v>
      </c>
      <c r="E135" s="39">
        <f>SUM(E101,E110,E126,E130,E134)</f>
        <v>9792.3235843486345</v>
      </c>
      <c r="F135" s="39">
        <f>SUM(F101,F110,F126,F130,F134)</f>
        <v>13574.782293918828</v>
      </c>
      <c r="G135" s="14"/>
      <c r="H135" s="39">
        <f>SUM(H101,H110,H126,H130,H134)</f>
        <v>3551.1141742096124</v>
      </c>
      <c r="I135" s="39">
        <f>SUM(I101,I110,I126,I130,I134)</f>
        <v>8227.8328803441091</v>
      </c>
      <c r="J135" s="39">
        <f>SUM(J101,J110,J126,J130,J134)</f>
        <v>12763.256780742229</v>
      </c>
      <c r="K135" s="39">
        <f>SUM(K101,K110,K126,K130,K134)</f>
        <v>17212.256619427128</v>
      </c>
    </row>
    <row r="136" spans="2:11" ht="15.75" thickBot="1" x14ac:dyDescent="0.3">
      <c r="B136" s="22" t="s">
        <v>26</v>
      </c>
      <c r="C136" s="39">
        <v>6.7137936432812815</v>
      </c>
      <c r="D136" s="39">
        <v>12.987701378229941</v>
      </c>
      <c r="E136" s="39">
        <v>51.650383739722358</v>
      </c>
      <c r="F136" s="39">
        <v>70.91361941223694</v>
      </c>
      <c r="G136" s="14"/>
      <c r="H136" s="39">
        <v>14.094729766538167</v>
      </c>
      <c r="I136" s="39">
        <v>30.870929367349117</v>
      </c>
      <c r="J136" s="39">
        <v>42.566607299835063</v>
      </c>
      <c r="K136" s="39">
        <v>131.3686411063762</v>
      </c>
    </row>
    <row r="137" spans="2:11" x14ac:dyDescent="0.25">
      <c r="B137" s="28" t="s">
        <v>21</v>
      </c>
      <c r="C137" s="42"/>
      <c r="D137" s="42"/>
      <c r="E137" s="42"/>
      <c r="F137" s="42"/>
      <c r="G137" s="14"/>
      <c r="H137" s="42"/>
      <c r="I137" s="42"/>
      <c r="J137" s="42"/>
      <c r="K137" s="42"/>
    </row>
    <row r="138" spans="2:11" x14ac:dyDescent="0.25">
      <c r="B138" s="29" t="s">
        <v>22</v>
      </c>
      <c r="C138" s="43"/>
      <c r="D138" s="43"/>
      <c r="E138" s="43"/>
      <c r="F138" s="43"/>
      <c r="G138" s="14"/>
      <c r="H138" s="43"/>
      <c r="I138" s="43"/>
      <c r="J138" s="43"/>
      <c r="K138" s="43"/>
    </row>
    <row r="139" spans="2:11" x14ac:dyDescent="0.25">
      <c r="B139" s="29" t="s">
        <v>23</v>
      </c>
      <c r="C139" s="43"/>
      <c r="D139" s="43"/>
      <c r="E139" s="43"/>
      <c r="F139" s="43"/>
      <c r="G139" s="14"/>
      <c r="H139" s="43"/>
      <c r="I139" s="43"/>
      <c r="J139" s="43"/>
      <c r="K139" s="43"/>
    </row>
    <row r="140" spans="2:11" x14ac:dyDescent="0.25">
      <c r="B140" s="29" t="s">
        <v>24</v>
      </c>
      <c r="C140" s="43"/>
      <c r="D140" s="43"/>
      <c r="E140" s="43"/>
      <c r="F140" s="43"/>
      <c r="G140" s="14"/>
      <c r="H140" s="43"/>
      <c r="I140" s="43"/>
      <c r="J140" s="43"/>
      <c r="K140" s="43"/>
    </row>
    <row r="141" spans="2:11" ht="15.75" thickBot="1" x14ac:dyDescent="0.3">
      <c r="B141" s="29" t="s">
        <v>25</v>
      </c>
      <c r="C141" s="43"/>
      <c r="D141" s="43"/>
      <c r="E141" s="43"/>
      <c r="F141" s="43"/>
      <c r="G141" s="14"/>
      <c r="H141" s="43"/>
      <c r="I141" s="43"/>
      <c r="J141" s="43"/>
      <c r="K141" s="43"/>
    </row>
    <row r="142" spans="2:11" ht="15.75" thickBot="1" x14ac:dyDescent="0.3">
      <c r="B142" s="22" t="s">
        <v>27</v>
      </c>
      <c r="C142" s="39">
        <f>C135+C136</f>
        <v>2844.6313675328429</v>
      </c>
      <c r="D142" s="39">
        <f t="shared" ref="D142:F142" si="90">D135+D136</f>
        <v>6326.7605196025152</v>
      </c>
      <c r="E142" s="39">
        <f t="shared" si="90"/>
        <v>9843.9739680883577</v>
      </c>
      <c r="F142" s="39">
        <f t="shared" si="90"/>
        <v>13645.695913331065</v>
      </c>
      <c r="G142" s="14"/>
      <c r="H142" s="39">
        <f>H135+H136</f>
        <v>3565.2089039761504</v>
      </c>
      <c r="I142" s="39">
        <f t="shared" ref="I142:K142" si="91">I135+I136</f>
        <v>8258.7038097114582</v>
      </c>
      <c r="J142" s="39">
        <f t="shared" si="91"/>
        <v>12805.823388042065</v>
      </c>
      <c r="K142" s="39">
        <f t="shared" si="91"/>
        <v>17343.625260533503</v>
      </c>
    </row>
  </sheetData>
  <conditionalFormatting sqref="C7:K42">
    <cfRule type="cellIs" dxfId="0" priority="1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5858D707-EA89-4E7A-B180-5AE39E1F4CB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miesięczne</vt:lpstr>
      <vt:lpstr>kwartalne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Alarcon Abeti Rafael</dc:creator>
  <cp:keywords/>
  <cp:lastModifiedBy>Magdalena Gulczyńska</cp:lastModifiedBy>
  <dcterms:created xsi:type="dcterms:W3CDTF">2020-04-21T08:03:53Z</dcterms:created>
  <dcterms:modified xsi:type="dcterms:W3CDTF">2026-02-24T13:20:21Z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46acd2e9-bb81-4f31-8286-3fca23e8e03d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