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8-2025\"/>
    </mc:Choice>
  </mc:AlternateContent>
  <xr:revisionPtr revIDLastSave="0" documentId="13_ncr:1_{3E037C61-8CD6-47E6-B993-3A385BB702F1}" xr6:coauthVersionLast="47" xr6:coauthVersionMax="47" xr10:uidLastSave="{00000000-0000-0000-0000-000000000000}"/>
  <bookViews>
    <workbookView xWindow="-12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08.2025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1" i="2" l="1"/>
  <c r="S5" i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5" i="1"/>
  <c r="L15" i="1" s="1"/>
  <c r="C13" i="1"/>
  <c r="L13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<sst xmlns="http://schemas.openxmlformats.org/spreadsheetml/2006/main" count="447" uniqueCount="105">
  <si>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</si>
  <si>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</si>
  <si>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</si>
  <si>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</si>
  <si>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</si>
  <si>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</si>
  <si>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</si>
  <si>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</si>
  <si>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</si>
  <si>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</si>
  <si>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</si>
  <si>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</si>
  <si>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</si>
  <si>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</si>
  <si>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</si>
  <si>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</si>
  <si>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</si>
  <si>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</si>
  <si>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</si>
  <si>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</si>
  <si>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</si>
  <si>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</si>
  <si>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</si>
  <si>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</si>
  <si>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</si>
  <si>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</si>
  <si>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</si>
  <si>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</si>
  <si>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</si>
  <si>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</si>
  <si>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</si>
  <si>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</si>
  <si>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</si>
  <si>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</si>
  <si>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</si>
  <si>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</si>
  <si>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</si>
  <si>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</si>
  <si>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</si>
  <si>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</si>
  <si>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</si>
  <si>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</si>
  <si>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</si>
  <si>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</si>
  <si>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</si>
  <si>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</si>
  <si>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</si>
  <si>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</si>
  <si>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</si>
  <si>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2025-08</t>
  </si>
  <si>
    <t>Alior Leasing Sp. z o.o.</t>
  </si>
  <si>
    <t>ALIOR_LEASING_ 08-2025 formularz miesięczny dla uczestników badania.xlsx</t>
  </si>
  <si>
    <t>BNP Paribas Lease Group Sp. z o. o.</t>
  </si>
  <si>
    <t>BNP Paribas Lease Group_kwestionariusz miesięczny_08_2025.xls</t>
  </si>
  <si>
    <t>BOŚ Leasing S.A.</t>
  </si>
  <si>
    <t>BL_S.A._ZPL_08.2025 formularz miesięczny dla uczestników badania.xlsx</t>
  </si>
  <si>
    <t>BPCE Equipment Solutions Polska Sp. z o.o.</t>
  </si>
  <si>
    <t>BPCE Equipment Solutions Polska Sp. z o.o_ZPL_ wzór  kwestionariusz miesięczny_08_2025.xls.xlsx</t>
  </si>
  <si>
    <t>BPS Leasing S.A.</t>
  </si>
  <si>
    <t>BPS LEASING_ZPL_ wzór  kwestionariusz miesięczny_08_2025.xls.xlsx</t>
  </si>
  <si>
    <t>Caterpillar Financial Services Poland Sp. z o. o.</t>
  </si>
  <si>
    <t>Caterpillar ZPL_ wzór  kwestionariusz miesięczny_08_2025.xls.xlsx</t>
  </si>
  <si>
    <t>De Lage Landen Leasing Polska S.A.</t>
  </si>
  <si>
    <t>FIRMA De Lage Landen Leasing Polska S.A_ZPL_ wzór  kwestionariusz miesięczny_08_2025.xls.xlsx</t>
  </si>
  <si>
    <t>Deutsche Leasing Polska S.A.</t>
  </si>
  <si>
    <t>ZPL_ wzór  kwestionariusz miesięczny_08_2025_DLPL.xls.xlsx</t>
  </si>
  <si>
    <t>Europejski Fundusz Leasingowy S.A.</t>
  </si>
  <si>
    <t>EFL_ZPL_ wzór  kwestionariusz miesięczny_08_2025.xls.xlsx</t>
  </si>
  <si>
    <t>Impuls-Leasing Polska Sp. z o. o.</t>
  </si>
  <si>
    <t>Impuls-Leasing_ ZPL_08-2025 formularz miesięczny dla uczestników badania.xlsx</t>
  </si>
  <si>
    <t>ING Lease (Polska) Sp. z o. o.</t>
  </si>
  <si>
    <t>ING_Lease_ZPL_ wzór  kwestionariusz miesięczny_08_2025.xls.xlsx</t>
  </si>
  <si>
    <t>Leasing Polski Sp. z o. o.</t>
  </si>
  <si>
    <t>FIRMA LEASING POLSKI SP. Z O.O._ZPL _ 08-2025 formularz miesięczny dla uczestników badania.xlsx</t>
  </si>
  <si>
    <t>Mercedes-Benz Leasing Polska Sp. z o.o.</t>
  </si>
  <si>
    <t>Mercedes-Benz Leasing Polska Sp. z o.o._ZPL _ 08-2025 formularz miesięczny dla uczestników badania.xlsx</t>
  </si>
  <si>
    <t>Millennium Leasing Sp. z o. o.</t>
  </si>
  <si>
    <t>Millennium Leasing_ZPL_08-2025.xlsx</t>
  </si>
  <si>
    <t>mLeasing Sp. z o. o.</t>
  </si>
  <si>
    <t>ZPL_ wzór  kwestionariusz miesięczny_08_2025_mLeasing.xlsx</t>
  </si>
  <si>
    <t>NEST Leasing S.A.</t>
  </si>
  <si>
    <t>Nest_Leasing_SA_ZPL_kwestionariusz miesięczny_08_2025.xlsx</t>
  </si>
  <si>
    <t>PEAC (Poland) Sp. z  o. o.</t>
  </si>
  <si>
    <t>ZPL_ wzór  kwestionariusz miesięczny_08_2025_PEAC.xlsx</t>
  </si>
  <si>
    <t>Pekao Leasing sp. z o.o.</t>
  </si>
  <si>
    <t>ZPL_ wzór  kwestionariusz miesięczny_08_2025_Pekao.xlsm</t>
  </si>
  <si>
    <t>PKO Leasing S.A.</t>
  </si>
  <si>
    <t>PKO Leasing_ZPL _ 08-2025 formularz miesięczny dla uczestników badania.xlsx</t>
  </si>
  <si>
    <t>Santander Consumer Multirent Sp. z o.o.</t>
  </si>
  <si>
    <t>Santander Consumer Multirent_ZPL_kwestionariusz miesięczny_08_2025.xlsx</t>
  </si>
  <si>
    <t>Santander Leasing S.A.</t>
  </si>
  <si>
    <t>Santander_Leasing_ZPL_ kwestionariusz miesięczny_08_2025.xls.xlsx</t>
  </si>
  <si>
    <t>Scania Finance Polska Sp. z o. o.</t>
  </si>
  <si>
    <t>ZPL_kwestionariusz miesięczny_SFP_08_2025.xls.xlsx</t>
  </si>
  <si>
    <t>SGB Leasing Sp. z o. o.</t>
  </si>
  <si>
    <t>SGB LEASING_ZPL_08_2025 formularz miesięczny dla uczestników badania .xls.xlsx</t>
  </si>
  <si>
    <t>Siemens Finance Sp. z o. o.</t>
  </si>
  <si>
    <t>Siemens_Finance_ZPL_ wzór  kwestionariusz miesięczny_08_2025.xls.xlsx</t>
  </si>
  <si>
    <t>VEHIS FINANSE Sp. z o.o.</t>
  </si>
  <si>
    <t>VEHIS_ZPL_ wzór  kwestionariusz miesięczny_08_2025.xlsx</t>
  </si>
  <si>
    <t>VELOLEASING S.A.</t>
  </si>
  <si>
    <t>VeloLeasing_ZPL_08_2025.xls.xlsx</t>
  </si>
  <si>
    <t>się</t>
  </si>
  <si>
    <t>sierpień</t>
  </si>
  <si>
    <t>Związek Polskiego Leasingu , Warszawa 02-03-2026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</si>
</sst>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164" fontId="0" fillId="0" borderId="0" xfId="0" applyNumberFormat="1"/>
    <xf numFmtId="0" fontId="21" fillId="0" borderId="0" xfId="0" applyFont="1"/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topLeftCell="A10" zoomScale="80" zoomScaleNormal="80" workbookViewId="0">
      <selection activeCell="E2" sqref="E2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4" t="s">
        <v>35</v>
      </c>
      <c r="D2" s="34" t="s">
        <v>22</v>
      </c>
      <c r="E2" s="33" t="s">
        <v>102</v>
      </c>
      <c r="F2" s="33">
        <v>2025</v>
      </c>
    </row>
    <row r="3" spans="1:22" ht="15.75" thickBot="1" x14ac:dyDescent="0.3"/>
    <row r="4" spans="1:22" ht="75" x14ac:dyDescent="0.25">
      <c r="B4" s="5"/>
      <c r="C4" s="13" t="s">
        <v>0</v>
      </c>
      <c r="D4" s="16" t="s">
        <v>1</v>
      </c>
      <c r="E4" s="13" t="s">
        <v>36</v>
      </c>
      <c r="F4" s="14" t="s">
        <v>2</v>
      </c>
      <c r="G4" s="16" t="s">
        <v>3</v>
      </c>
      <c r="H4" s="13" t="s">
        <v>4</v>
      </c>
      <c r="I4" s="14" t="s">
        <v>5</v>
      </c>
      <c r="J4" s="14" t="s">
        <v>6</v>
      </c>
      <c r="K4" s="15" t="s">
        <v>7</v>
      </c>
      <c r="L4" s="13" t="s">
        <v>8</v>
      </c>
      <c r="M4" s="14" t="s">
        <v>9</v>
      </c>
      <c r="N4" s="14" t="s">
        <v>10</v>
      </c>
      <c r="O4" s="15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</row>
    <row r="5" spans="1:22" ht="15.75" x14ac:dyDescent="0.25">
      <c r="B5" s="28" t="s">
        <v>19</v>
      </c>
      <c r="C5" s="38">
        <f>SUM(D5,F5:K5)</f>
        <v>3690867.1448522313</v>
      </c>
      <c r="D5" s="39">
        <v>2234137.2046873211</v>
      </c>
      <c r="E5" s="38">
        <f>SUM(F5:G5)</f>
        <v>640471.67898673937</v>
      </c>
      <c r="F5" s="40">
        <v>387898.84129013511</v>
      </c>
      <c r="G5" s="39">
        <v>252572.83769660431</v>
      </c>
      <c r="H5" s="38">
        <v>405663.30176816852</v>
      </c>
      <c r="I5" s="40">
        <v>225139.76116656029</v>
      </c>
      <c r="J5" s="40">
        <v>108817.72461239999</v>
      </c>
      <c r="K5" s="41">
        <v>76637.473631042114</v>
      </c>
      <c r="L5" s="38">
        <f>SUM(M5:O5)</f>
        <v>1086581.369059626</v>
      </c>
      <c r="M5" s="40">
        <v>291760.31968487176</v>
      </c>
      <c r="N5" s="40">
        <v>102612.9932178662</v>
      </c>
      <c r="O5" s="41">
        <v>692208.05615688814</v>
      </c>
      <c r="P5" s="42">
        <v>88066.9593664446</v>
      </c>
      <c r="Q5" s="42">
        <v>204464.09887936001</v>
      </c>
      <c r="R5" s="42">
        <v>24125.36957000001</v>
      </c>
      <c r="S5" s="42">
        <f>SUM(D5,F5:G5,H5:K5,M5:O5,P5,Q5,R5)</f>
        <v>5094104.9417276625</v>
      </c>
      <c r="T5" s="42">
        <v>8789.3747199999998</v>
      </c>
      <c r="U5" s="42">
        <f>S5+T5</f>
        <v>5102894.3164476622</v>
      </c>
      <c r="V5" s="42">
        <v>0</v>
      </c>
    </row>
    <row r="6" spans="1:22" ht="16.5" thickBot="1" x14ac:dyDescent="0.3">
      <c r="B6" s="29" t="s">
        <v>20</v>
      </c>
      <c r="C6" s="43">
        <f>SUM(D6,F6:K6)</f>
        <v>354950.86823622196</v>
      </c>
      <c r="D6" s="44">
        <v>201826.3676876403</v>
      </c>
      <c r="E6" s="43">
        <f>SUM(F6:G6)</f>
        <v>36061.376975516498</v>
      </c>
      <c r="F6" s="45">
        <v>24723.694411652501</v>
      </c>
      <c r="G6" s="44">
        <v>11337.682563864</v>
      </c>
      <c r="H6" s="43">
        <v>68998.515217701293</v>
      </c>
      <c r="I6" s="45">
        <v>29619.512735385841</v>
      </c>
      <c r="J6" s="45">
        <v>13521.516739999999</v>
      </c>
      <c r="K6" s="46">
        <v>4923.5788799780003</v>
      </c>
      <c r="L6" s="43">
        <f>SUM(M6:O6)</f>
        <v>876507.04683793639</v>
      </c>
      <c r="M6" s="45">
        <v>63696.627818305496</v>
      </c>
      <c r="N6" s="45">
        <v>612416.32200329739</v>
      </c>
      <c r="O6" s="46">
        <v>200394.09701633349</v>
      </c>
      <c r="P6" s="47">
        <v>15224.154209288678</v>
      </c>
      <c r="Q6" s="47">
        <v>10910.911077315001</v>
      </c>
      <c r="R6" s="47">
        <v>5589.0019005899803</v>
      </c>
      <c r="S6" s="47">
        <f>SUM(D6,F6:G6,H6:K6,M6:O6,P6,Q6,R6)</f>
        <v>1263181.9822613522</v>
      </c>
      <c r="T6" s="47">
        <v>6531.42</v>
      </c>
      <c r="U6" s="47">
        <f>S6+T6</f>
        <v>1269713.4022613522</v>
      </c>
      <c r="V6" s="47">
        <v>0</v>
      </c>
    </row>
    <row r="9" spans="1:22" ht="21" x14ac:dyDescent="0.35">
      <c r="A9" s="4" t="s">
        <v>34</v>
      </c>
    </row>
    <row r="11" spans="1:22" ht="15.75" thickBot="1" x14ac:dyDescent="0.3"/>
    <row r="12" spans="1:22" ht="89.25" x14ac:dyDescent="0.25">
      <c r="B12" s="30"/>
      <c r="C12" s="17" t="s">
        <v>24</v>
      </c>
      <c r="D12" s="18" t="s">
        <v>32</v>
      </c>
      <c r="E12" s="18" t="s">
        <v>33</v>
      </c>
      <c r="F12" s="19" t="s">
        <v>25</v>
      </c>
      <c r="G12" s="20" t="s">
        <v>8</v>
      </c>
      <c r="H12" s="20" t="s">
        <v>12</v>
      </c>
      <c r="I12" s="35" t="s">
        <v>37</v>
      </c>
      <c r="J12" s="21" t="s">
        <v>26</v>
      </c>
      <c r="K12" s="10"/>
      <c r="L12" s="21" t="s">
        <v>27</v>
      </c>
      <c r="V12"/>
    </row>
    <row r="13" spans="1:22" ht="63" x14ac:dyDescent="0.25">
      <c r="B13" s="31" t="s">
        <v>28</v>
      </c>
      <c r="C13" s="49">
        <f>SUM(D13:F13)</f>
        <v>19107</v>
      </c>
      <c r="D13" s="50">
        <v>15806</v>
      </c>
      <c r="E13" s="50">
        <v>3070</v>
      </c>
      <c r="F13" s="51">
        <v>231</v>
      </c>
      <c r="G13" s="52">
        <v>553</v>
      </c>
      <c r="H13" s="52">
        <v>0</v>
      </c>
      <c r="I13" s="52">
        <v>1</v>
      </c>
      <c r="J13" s="52">
        <v>0</v>
      </c>
      <c r="K13" s="7"/>
      <c r="L13" s="53">
        <f>SUM(C13,G13,H13,I13,J13)</f>
        <v>19661</v>
      </c>
      <c r="V13"/>
    </row>
    <row r="14" spans="1:22" ht="15.75" x14ac:dyDescent="0.25">
      <c r="B14" s="26"/>
      <c r="C14" s="22"/>
      <c r="D14" s="23"/>
      <c r="E14" s="23"/>
      <c r="F14" s="24"/>
      <c r="G14" s="25"/>
      <c r="H14" s="25"/>
      <c r="I14" s="25"/>
      <c r="J14" s="25"/>
      <c r="K14" s="8"/>
      <c r="L14" s="27"/>
      <c r="V14"/>
    </row>
    <row r="15" spans="1:22" ht="48" thickBot="1" x14ac:dyDescent="0.3">
      <c r="B15" s="32" t="s">
        <v>31</v>
      </c>
      <c r="C15" s="54">
        <f>SUM(D15:F15)</f>
        <v>4337388.5909347991</v>
      </c>
      <c r="D15" s="55">
        <v>3522681.7822199999</v>
      </c>
      <c r="E15" s="55">
        <v>673353.70563479897</v>
      </c>
      <c r="F15" s="56">
        <v>141353.10308</v>
      </c>
      <c r="G15" s="57">
        <v>150561.847189308</v>
      </c>
      <c r="H15" s="57">
        <v>0</v>
      </c>
      <c r="I15" s="57">
        <v>2359.9668900000001</v>
      </c>
      <c r="J15" s="57">
        <v>0</v>
      </c>
      <c r="K15" s="9"/>
      <c r="L15" s="58">
        <f>SUM(C15,G15,H15,I15,J15)</f>
        <v>4490310.405014107</v>
      </c>
      <c r="V15"/>
    </row>
    <row r="19" spans="1:10" x14ac:dyDescent="0.25">
      <c r="B19"/>
      <c r="C19"/>
    </row>
    <row r="20" spans="1:10" ht="23.25" x14ac:dyDescent="0.35">
      <c r="B20" s="48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75">
        <v>45910.436909722222</v>
      </c>
      <c r="G22" s="1">
        <v>26</v>
      </c>
      <c r="H22" s="1">
        <v>26</v>
      </c>
      <c r="I22" s="1">
        <v>21</v>
      </c>
      <c r="J22" s="1">
        <v>10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75">
        <v>45910.437152777777</v>
      </c>
      <c r="G23" s="1">
        <v>26</v>
      </c>
      <c r="H23" s="1">
        <v>26</v>
      </c>
      <c r="I23" s="1">
        <v>21</v>
      </c>
      <c r="J23" s="1">
        <v>10</v>
      </c>
    </row>
    <row r="24" spans="1:10" ht="75" x14ac:dyDescent="0.25">
      <c r="A24" t="s">
        <v>49</v>
      </c>
      <c r="B24" s="1" t="s">
        <v>54</v>
      </c>
      <c r="E24" s="1" t="s">
        <v>55</v>
      </c>
      <c r="F24" s="75">
        <v>45910.437037037038</v>
      </c>
      <c r="G24" s="1">
        <v>26</v>
      </c>
      <c r="H24" s="1">
        <v>26</v>
      </c>
      <c r="I24" s="1">
        <v>21</v>
      </c>
      <c r="J24" s="1">
        <v>10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75">
        <v>45910.437268518515</v>
      </c>
      <c r="G25" s="1">
        <v>26</v>
      </c>
      <c r="H25" s="1">
        <v>26</v>
      </c>
      <c r="I25" s="1">
        <v>21</v>
      </c>
      <c r="J25" s="1">
        <v>10</v>
      </c>
    </row>
    <row r="26" spans="1:10" ht="90" x14ac:dyDescent="0.25">
      <c r="A26" t="s">
        <v>49</v>
      </c>
      <c r="B26" s="1" t="s">
        <v>58</v>
      </c>
      <c r="C26" s="1" t="s">
        <v>58</v>
      </c>
      <c r="E26" s="1" t="s">
        <v>59</v>
      </c>
      <c r="F26" s="75">
        <v>45910.437395833331</v>
      </c>
      <c r="G26" s="1">
        <v>26</v>
      </c>
      <c r="H26" s="1">
        <v>26</v>
      </c>
      <c r="I26" s="1">
        <v>21</v>
      </c>
      <c r="J26" s="1">
        <v>10</v>
      </c>
    </row>
    <row r="27" spans="1:10" ht="75" x14ac:dyDescent="0.25">
      <c r="A27" t="s">
        <v>49</v>
      </c>
      <c r="B27" s="1" t="s">
        <v>60</v>
      </c>
      <c r="C27" s="1" t="s">
        <v>60</v>
      </c>
      <c r="E27" s="1" t="s">
        <v>61</v>
      </c>
      <c r="F27" s="75">
        <v>45910.437534722223</v>
      </c>
      <c r="G27" s="1">
        <v>26</v>
      </c>
      <c r="H27" s="1">
        <v>26</v>
      </c>
      <c r="I27" s="1">
        <v>21</v>
      </c>
      <c r="J27" s="1">
        <v>10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75">
        <v>45910.437777777777</v>
      </c>
      <c r="G28" s="1">
        <v>26</v>
      </c>
      <c r="H28" s="1">
        <v>26</v>
      </c>
      <c r="I28" s="1">
        <v>21</v>
      </c>
      <c r="J28" s="1">
        <v>10</v>
      </c>
    </row>
    <row r="29" spans="1:10" ht="60" x14ac:dyDescent="0.25">
      <c r="A29" t="s">
        <v>49</v>
      </c>
      <c r="B29" s="1" t="s">
        <v>64</v>
      </c>
      <c r="C29" s="1" t="s">
        <v>64</v>
      </c>
      <c r="E29" s="1" t="s">
        <v>65</v>
      </c>
      <c r="F29" s="75">
        <v>45910.439467592594</v>
      </c>
      <c r="G29" s="1">
        <v>26</v>
      </c>
      <c r="H29" s="1">
        <v>26</v>
      </c>
      <c r="I29" s="1">
        <v>21</v>
      </c>
      <c r="J29" s="1">
        <v>10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75">
        <v>45910.437662037039</v>
      </c>
      <c r="G30" s="1">
        <v>26</v>
      </c>
      <c r="H30" s="1">
        <v>26</v>
      </c>
      <c r="I30" s="1">
        <v>21</v>
      </c>
      <c r="J30" s="1">
        <v>10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75">
        <v>45910.438009259262</v>
      </c>
      <c r="G31" s="1">
        <v>26</v>
      </c>
      <c r="H31" s="1">
        <v>26</v>
      </c>
      <c r="I31" s="1">
        <v>21</v>
      </c>
      <c r="J31" s="1">
        <v>10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75">
        <v>45910.438125000001</v>
      </c>
      <c r="G32" s="1">
        <v>26</v>
      </c>
      <c r="H32" s="1">
        <v>26</v>
      </c>
      <c r="I32" s="1">
        <v>21</v>
      </c>
      <c r="J32" s="1">
        <v>10</v>
      </c>
    </row>
    <row r="33" spans="1:10" ht="105" x14ac:dyDescent="0.25">
      <c r="A33" t="s">
        <v>49</v>
      </c>
      <c r="B33" s="1" t="s">
        <v>72</v>
      </c>
      <c r="E33" s="1" t="s">
        <v>73</v>
      </c>
      <c r="F33" s="75">
        <v>45910.437893518516</v>
      </c>
      <c r="G33" s="1">
        <v>26</v>
      </c>
      <c r="H33" s="1">
        <v>26</v>
      </c>
      <c r="I33" s="1">
        <v>21</v>
      </c>
      <c r="J33" s="1">
        <v>10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75">
        <v>45910.438252314816</v>
      </c>
      <c r="G34" s="1">
        <v>26</v>
      </c>
      <c r="H34" s="1">
        <v>26</v>
      </c>
      <c r="I34" s="1">
        <v>21</v>
      </c>
      <c r="J34" s="1">
        <v>10</v>
      </c>
    </row>
    <row r="35" spans="1:10" ht="45" x14ac:dyDescent="0.25">
      <c r="A35" t="s">
        <v>49</v>
      </c>
      <c r="B35" s="1" t="s">
        <v>76</v>
      </c>
      <c r="E35" s="1" t="s">
        <v>77</v>
      </c>
      <c r="F35" s="75">
        <v>45910.438379629632</v>
      </c>
      <c r="G35" s="1">
        <v>26</v>
      </c>
      <c r="H35" s="1">
        <v>26</v>
      </c>
      <c r="I35" s="1">
        <v>21</v>
      </c>
      <c r="J35" s="1">
        <v>10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75">
        <v>45910.439583333333</v>
      </c>
      <c r="G36" s="1">
        <v>26</v>
      </c>
      <c r="H36" s="1">
        <v>26</v>
      </c>
      <c r="I36" s="1">
        <v>21</v>
      </c>
      <c r="J36" s="1">
        <v>10</v>
      </c>
    </row>
    <row r="37" spans="1:10" ht="75" x14ac:dyDescent="0.25">
      <c r="A37" t="s">
        <v>49</v>
      </c>
      <c r="B37" s="1" t="s">
        <v>80</v>
      </c>
      <c r="C37" s="1" t="s">
        <v>80</v>
      </c>
      <c r="E37" s="1" t="s">
        <v>81</v>
      </c>
      <c r="F37" s="75">
        <v>45910.438506944447</v>
      </c>
      <c r="G37" s="1">
        <v>26</v>
      </c>
      <c r="H37" s="1">
        <v>26</v>
      </c>
      <c r="I37" s="1">
        <v>21</v>
      </c>
      <c r="J37" s="1">
        <v>10</v>
      </c>
    </row>
    <row r="38" spans="1:10" ht="60" x14ac:dyDescent="0.25">
      <c r="A38" t="s">
        <v>49</v>
      </c>
      <c r="B38" s="1" t="s">
        <v>82</v>
      </c>
      <c r="C38" s="1" t="s">
        <v>82</v>
      </c>
      <c r="E38" s="1" t="s">
        <v>83</v>
      </c>
      <c r="F38" s="75">
        <v>45910.439699074072</v>
      </c>
      <c r="G38" s="1">
        <v>26</v>
      </c>
      <c r="H38" s="1">
        <v>26</v>
      </c>
      <c r="I38" s="1">
        <v>21</v>
      </c>
      <c r="J38" s="1">
        <v>10</v>
      </c>
    </row>
    <row r="39" spans="1:10" ht="60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75">
        <v>45910.464444444442</v>
      </c>
      <c r="G39" s="1">
        <v>26</v>
      </c>
      <c r="H39" s="1">
        <v>26</v>
      </c>
      <c r="I39" s="1">
        <v>21</v>
      </c>
      <c r="J39" s="1">
        <v>10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75">
        <v>45910.438634259262</v>
      </c>
      <c r="G40" s="1">
        <v>26</v>
      </c>
      <c r="H40" s="1">
        <v>26</v>
      </c>
      <c r="I40" s="1">
        <v>21</v>
      </c>
      <c r="J40" s="1">
        <v>10</v>
      </c>
    </row>
    <row r="41" spans="1:10" ht="9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75">
        <v>45910.438750000001</v>
      </c>
      <c r="G41" s="1">
        <v>26</v>
      </c>
      <c r="H41" s="1">
        <v>26</v>
      </c>
      <c r="I41" s="1">
        <v>21</v>
      </c>
      <c r="J41" s="1">
        <v>10</v>
      </c>
    </row>
    <row r="42" spans="1:10" ht="75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75">
        <v>45910.43886574074</v>
      </c>
      <c r="G42" s="1">
        <v>26</v>
      </c>
      <c r="H42" s="1">
        <v>26</v>
      </c>
      <c r="I42" s="1">
        <v>21</v>
      </c>
      <c r="J42" s="1">
        <v>10</v>
      </c>
    </row>
    <row r="43" spans="1:10" ht="60" x14ac:dyDescent="0.25">
      <c r="A43" t="s">
        <v>49</v>
      </c>
      <c r="B43" s="1" t="s">
        <v>92</v>
      </c>
      <c r="C43" s="1" t="s">
        <v>92</v>
      </c>
      <c r="E43" s="1" t="s">
        <v>93</v>
      </c>
      <c r="F43" s="75">
        <v>45910.439826388887</v>
      </c>
      <c r="G43" s="1">
        <v>26</v>
      </c>
      <c r="H43" s="1">
        <v>26</v>
      </c>
      <c r="I43" s="1">
        <v>21</v>
      </c>
      <c r="J43" s="1">
        <v>10</v>
      </c>
    </row>
    <row r="44" spans="1:10" ht="90" x14ac:dyDescent="0.25">
      <c r="A44" t="s">
        <v>49</v>
      </c>
      <c r="B44" s="1" t="s">
        <v>94</v>
      </c>
      <c r="C44" s="1" t="s">
        <v>94</v>
      </c>
      <c r="E44" s="1" t="s">
        <v>95</v>
      </c>
      <c r="F44" s="75">
        <v>45910.438981481479</v>
      </c>
      <c r="G44" s="1">
        <v>26</v>
      </c>
      <c r="H44" s="1">
        <v>26</v>
      </c>
      <c r="I44" s="1">
        <v>21</v>
      </c>
      <c r="J44" s="1">
        <v>10</v>
      </c>
    </row>
    <row r="45" spans="1:10" ht="75" x14ac:dyDescent="0.25">
      <c r="A45" t="s">
        <v>49</v>
      </c>
      <c r="B45" s="1" t="s">
        <v>96</v>
      </c>
      <c r="E45" s="1" t="s">
        <v>97</v>
      </c>
      <c r="F45" s="75">
        <v>45910.439097222225</v>
      </c>
      <c r="G45" s="1">
        <v>26</v>
      </c>
      <c r="H45" s="1">
        <v>26</v>
      </c>
      <c r="I45" s="1">
        <v>21</v>
      </c>
      <c r="J45" s="1">
        <v>10</v>
      </c>
    </row>
    <row r="46" spans="1:10" ht="60" x14ac:dyDescent="0.25">
      <c r="A46" t="s">
        <v>49</v>
      </c>
      <c r="B46" s="1" t="s">
        <v>98</v>
      </c>
      <c r="E46" s="1" t="s">
        <v>99</v>
      </c>
      <c r="F46" s="75">
        <v>45910.43922453704</v>
      </c>
      <c r="G46" s="1">
        <v>26</v>
      </c>
      <c r="H46" s="1">
        <v>26</v>
      </c>
      <c r="I46" s="1">
        <v>21</v>
      </c>
      <c r="J46" s="1">
        <v>10</v>
      </c>
    </row>
    <row r="47" spans="1:10" ht="30" x14ac:dyDescent="0.25">
      <c r="A47" t="s">
        <v>49</v>
      </c>
      <c r="B47" s="1" t="s">
        <v>100</v>
      </c>
      <c r="C47" s="1" t="s">
        <v>100</v>
      </c>
      <c r="E47" s="1" t="s">
        <v>101</v>
      </c>
      <c r="F47" s="75">
        <v>45910.439351851855</v>
      </c>
      <c r="G47" s="1">
        <v>26</v>
      </c>
      <c r="H47" s="1">
        <v>26</v>
      </c>
      <c r="I47" s="1">
        <v>21</v>
      </c>
      <c r="J47" s="1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B2:V160"/>
  <sheetViews>
    <sheetView showGridLines="0" tabSelected="1" topLeftCell="C28" workbookViewId="0">
      <selection activeCell="Q41" sqref="Q41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6.25" x14ac:dyDescent="0.4">
      <c r="B2" s="77" t="s">
        <v>104</v>
      </c>
    </row>
    <row r="4" spans="2:22" ht="23.25" x14ac:dyDescent="0.35">
      <c r="B4" s="4" t="s">
        <v>35</v>
      </c>
      <c r="D4" s="34" t="s">
        <v>22</v>
      </c>
      <c r="E4" s="33" t="s">
        <v>103</v>
      </c>
      <c r="F4" s="33">
        <v>2025</v>
      </c>
    </row>
    <row r="5" spans="2:22" ht="15.75" thickBot="1" x14ac:dyDescent="0.3"/>
    <row r="6" spans="2:22" s="79" customFormat="1" ht="75" x14ac:dyDescent="0.25">
      <c r="B6" s="80" t="s">
        <v>21</v>
      </c>
      <c r="C6" s="78" t="s">
        <v>0</v>
      </c>
      <c r="D6" s="78" t="s">
        <v>1</v>
      </c>
      <c r="E6" s="81" t="s">
        <v>36</v>
      </c>
      <c r="F6" s="78" t="s">
        <v>2</v>
      </c>
      <c r="G6" s="82" t="s">
        <v>3</v>
      </c>
      <c r="H6" s="78" t="s">
        <v>4</v>
      </c>
      <c r="I6" s="78" t="s">
        <v>5</v>
      </c>
      <c r="J6" s="78" t="s">
        <v>6</v>
      </c>
      <c r="K6" s="82" t="s">
        <v>7</v>
      </c>
      <c r="L6" s="81" t="s">
        <v>8</v>
      </c>
      <c r="M6" s="78" t="s">
        <v>9</v>
      </c>
      <c r="N6" s="78" t="s">
        <v>10</v>
      </c>
      <c r="O6" s="82" t="s">
        <v>11</v>
      </c>
      <c r="P6" s="83" t="s">
        <v>12</v>
      </c>
      <c r="Q6" s="83" t="s">
        <v>13</v>
      </c>
      <c r="R6" s="83" t="s">
        <v>14</v>
      </c>
      <c r="S6" s="83" t="s">
        <v>15</v>
      </c>
      <c r="T6" s="83" t="s">
        <v>16</v>
      </c>
      <c r="U6" s="83" t="s">
        <v>17</v>
      </c>
      <c r="V6" s="83" t="s">
        <v>18</v>
      </c>
    </row>
    <row r="7" spans="2:22" x14ac:dyDescent="0.25">
      <c r="B7" s="36" t="s">
        <v>50</v>
      </c>
      <c r="C7" s="59">
        <f>SUM(D7,F7:K7)</f>
        <v>206470.49394000001</v>
      </c>
      <c r="D7" s="59">
        <v>96499.44184</v>
      </c>
      <c r="E7" s="60">
        <f>SUM(F7:G7)</f>
        <v>36449.509039999997</v>
      </c>
      <c r="F7" s="59">
        <v>20082.43693</v>
      </c>
      <c r="G7" s="61">
        <v>16367.072109999999</v>
      </c>
      <c r="H7" s="59">
        <v>34659.172720000002</v>
      </c>
      <c r="I7" s="59">
        <v>17406.80457</v>
      </c>
      <c r="J7" s="59">
        <v>12381.763730000001</v>
      </c>
      <c r="K7" s="61">
        <v>9073.8020400000005</v>
      </c>
      <c r="L7" s="60">
        <f>SUM(M7:O7)</f>
        <v>42982.866090000003</v>
      </c>
      <c r="M7" s="59">
        <v>17904.96975</v>
      </c>
      <c r="N7" s="59">
        <v>5887.0081200000004</v>
      </c>
      <c r="O7" s="61">
        <v>19190.888220000001</v>
      </c>
      <c r="P7" s="62">
        <v>771.55100000000004</v>
      </c>
      <c r="Q7" s="62">
        <v>1447.2375199999999</v>
      </c>
      <c r="R7" s="62">
        <v>0</v>
      </c>
      <c r="S7" s="62">
        <f>SUM(D7,F7:G7,H7:K7,M7:O7,P7,Q7,R7)</f>
        <v>251672.14855000001</v>
      </c>
      <c r="T7" s="62">
        <v>0</v>
      </c>
      <c r="U7" s="62">
        <f>S7+T7</f>
        <v>251672.14855000001</v>
      </c>
      <c r="V7" s="62">
        <v>0</v>
      </c>
    </row>
    <row r="8" spans="2:22" x14ac:dyDescent="0.25">
      <c r="B8" s="37" t="s">
        <v>52</v>
      </c>
      <c r="C8" s="59">
        <f t="shared" ref="C8:C31" si="0">SUM(D8,F8:K8)</f>
        <v>143259.79595631399</v>
      </c>
      <c r="D8" s="59">
        <v>107882.84551964499</v>
      </c>
      <c r="E8" s="60">
        <f t="shared" ref="E8:E31" si="1">SUM(F8:G8)</f>
        <v>27566.376097385997</v>
      </c>
      <c r="F8" s="59">
        <v>12694.831483137999</v>
      </c>
      <c r="G8" s="61">
        <v>14871.544614248</v>
      </c>
      <c r="H8" s="59">
        <v>5528.2061832830004</v>
      </c>
      <c r="I8" s="59">
        <v>331.37833599999999</v>
      </c>
      <c r="J8" s="59">
        <v>545</v>
      </c>
      <c r="K8" s="61">
        <v>1405.98982</v>
      </c>
      <c r="L8" s="60">
        <f t="shared" ref="L8:L31" si="2">SUM(M8:O8)</f>
        <v>65770.258849489997</v>
      </c>
      <c r="M8" s="59">
        <v>16098.998701172</v>
      </c>
      <c r="N8" s="59">
        <v>10407.4713842</v>
      </c>
      <c r="O8" s="61">
        <v>39263.788764117999</v>
      </c>
      <c r="P8" s="62">
        <v>16354.952111623999</v>
      </c>
      <c r="Q8" s="62">
        <v>0</v>
      </c>
      <c r="R8" s="62">
        <v>0</v>
      </c>
      <c r="S8" s="62">
        <f t="shared" ref="S8:S31" si="3">SUM(D8,F8:G8,H8:K8,M8:O8,P8,Q8,R8)</f>
        <v>225385.00691742799</v>
      </c>
      <c r="T8" s="62">
        <v>0</v>
      </c>
      <c r="U8" s="62">
        <f t="shared" ref="U8:U31" si="4">S8+T8</f>
        <v>225385.00691742799</v>
      </c>
      <c r="V8" s="62">
        <v>0</v>
      </c>
    </row>
    <row r="9" spans="2:22" x14ac:dyDescent="0.25">
      <c r="B9" s="37" t="s">
        <v>54</v>
      </c>
      <c r="C9" s="59">
        <f t="shared" si="0"/>
        <v>1507.7185500000001</v>
      </c>
      <c r="D9" s="59">
        <v>310.79104999999998</v>
      </c>
      <c r="E9" s="60">
        <f t="shared" si="1"/>
        <v>0</v>
      </c>
      <c r="F9" s="59">
        <v>0</v>
      </c>
      <c r="G9" s="61">
        <v>0</v>
      </c>
      <c r="H9" s="59">
        <v>394.92750000000001</v>
      </c>
      <c r="I9" s="59">
        <v>0</v>
      </c>
      <c r="J9" s="59">
        <v>0</v>
      </c>
      <c r="K9" s="61">
        <v>802</v>
      </c>
      <c r="L9" s="60">
        <f t="shared" si="2"/>
        <v>2357.0958000000001</v>
      </c>
      <c r="M9" s="59">
        <v>450</v>
      </c>
      <c r="N9" s="59">
        <v>0</v>
      </c>
      <c r="O9" s="61">
        <v>1907.0958000000001</v>
      </c>
      <c r="P9" s="62">
        <v>0</v>
      </c>
      <c r="Q9" s="62">
        <v>4330</v>
      </c>
      <c r="R9" s="62">
        <v>0</v>
      </c>
      <c r="S9" s="62">
        <f t="shared" si="3"/>
        <v>8194.8143500000006</v>
      </c>
      <c r="T9" s="62">
        <v>0</v>
      </c>
      <c r="U9" s="62">
        <f t="shared" si="4"/>
        <v>8194.8143500000006</v>
      </c>
      <c r="V9" s="62">
        <v>0</v>
      </c>
    </row>
    <row r="10" spans="2:22" x14ac:dyDescent="0.25">
      <c r="B10" s="37" t="s">
        <v>56</v>
      </c>
      <c r="C10" s="59">
        <f t="shared" si="0"/>
        <v>18166.218519999999</v>
      </c>
      <c r="D10" s="59">
        <v>704.70001000000002</v>
      </c>
      <c r="E10" s="60">
        <f t="shared" si="1"/>
        <v>9058.8343199999999</v>
      </c>
      <c r="F10" s="59">
        <v>113.208</v>
      </c>
      <c r="G10" s="61">
        <v>8945.6263199999994</v>
      </c>
      <c r="H10" s="59">
        <v>5015.0397899999998</v>
      </c>
      <c r="I10" s="59">
        <v>3387.6444000000001</v>
      </c>
      <c r="J10" s="59">
        <v>0</v>
      </c>
      <c r="K10" s="61">
        <v>0</v>
      </c>
      <c r="L10" s="60">
        <f t="shared" si="2"/>
        <v>21831.685429999998</v>
      </c>
      <c r="M10" s="59">
        <v>11499.54946</v>
      </c>
      <c r="N10" s="59">
        <v>196</v>
      </c>
      <c r="O10" s="61">
        <v>10136.135969999999</v>
      </c>
      <c r="P10" s="62">
        <v>1140.9135900000001</v>
      </c>
      <c r="Q10" s="62">
        <v>0</v>
      </c>
      <c r="R10" s="62">
        <v>0</v>
      </c>
      <c r="S10" s="62">
        <f t="shared" si="3"/>
        <v>41138.817539999989</v>
      </c>
      <c r="T10" s="62">
        <v>0</v>
      </c>
      <c r="U10" s="62">
        <f t="shared" si="4"/>
        <v>41138.817539999989</v>
      </c>
      <c r="V10" s="62">
        <v>0</v>
      </c>
    </row>
    <row r="11" spans="2:22" x14ac:dyDescent="0.25">
      <c r="B11" s="37" t="s">
        <v>58</v>
      </c>
      <c r="C11" s="59">
        <f t="shared" si="0"/>
        <v>22515.81148</v>
      </c>
      <c r="D11" s="59">
        <v>14262.74914</v>
      </c>
      <c r="E11" s="60">
        <f t="shared" si="1"/>
        <v>3104.2815499999997</v>
      </c>
      <c r="F11" s="59">
        <v>1583.6720299999999</v>
      </c>
      <c r="G11" s="61">
        <v>1520.60952</v>
      </c>
      <c r="H11" s="59">
        <v>1509.5018399999999</v>
      </c>
      <c r="I11" s="59">
        <v>2085.67407</v>
      </c>
      <c r="J11" s="59">
        <v>700.8</v>
      </c>
      <c r="K11" s="61">
        <v>852.80488000000003</v>
      </c>
      <c r="L11" s="60">
        <f t="shared" si="2"/>
        <v>3346.2051500000603</v>
      </c>
      <c r="M11" s="59">
        <v>830.34</v>
      </c>
      <c r="N11" s="59">
        <v>384.5</v>
      </c>
      <c r="O11" s="61">
        <v>2131.3651500000601</v>
      </c>
      <c r="P11" s="62">
        <v>0</v>
      </c>
      <c r="Q11" s="62">
        <v>110</v>
      </c>
      <c r="R11" s="62">
        <v>0</v>
      </c>
      <c r="S11" s="62">
        <f t="shared" si="3"/>
        <v>25972.01663000006</v>
      </c>
      <c r="T11" s="62">
        <v>0</v>
      </c>
      <c r="U11" s="62">
        <f t="shared" si="4"/>
        <v>25972.01663000006</v>
      </c>
      <c r="V11" s="62">
        <v>0</v>
      </c>
    </row>
    <row r="12" spans="2:22" x14ac:dyDescent="0.25">
      <c r="B12" s="37" t="s">
        <v>60</v>
      </c>
      <c r="C12" s="59">
        <f t="shared" si="0"/>
        <v>0</v>
      </c>
      <c r="D12" s="59">
        <v>0</v>
      </c>
      <c r="E12" s="60">
        <f t="shared" si="1"/>
        <v>0</v>
      </c>
      <c r="F12" s="59">
        <v>0</v>
      </c>
      <c r="G12" s="61">
        <v>0</v>
      </c>
      <c r="H12" s="59">
        <v>0</v>
      </c>
      <c r="I12" s="59">
        <v>0</v>
      </c>
      <c r="J12" s="59">
        <v>0</v>
      </c>
      <c r="K12" s="61">
        <v>0</v>
      </c>
      <c r="L12" s="60">
        <f t="shared" si="2"/>
        <v>32479.1768511517</v>
      </c>
      <c r="M12" s="59">
        <v>32479.1768511517</v>
      </c>
      <c r="N12" s="59">
        <v>0</v>
      </c>
      <c r="O12" s="61">
        <v>0</v>
      </c>
      <c r="P12" s="62">
        <v>0</v>
      </c>
      <c r="Q12" s="62">
        <v>0</v>
      </c>
      <c r="R12" s="62">
        <v>0</v>
      </c>
      <c r="S12" s="62">
        <f t="shared" si="3"/>
        <v>32479.1768511517</v>
      </c>
      <c r="T12" s="62">
        <v>0</v>
      </c>
      <c r="U12" s="62">
        <f t="shared" si="4"/>
        <v>32479.1768511517</v>
      </c>
      <c r="V12" s="62">
        <v>0</v>
      </c>
    </row>
    <row r="13" spans="2:22" x14ac:dyDescent="0.25">
      <c r="B13" s="37" t="s">
        <v>62</v>
      </c>
      <c r="C13" s="59">
        <f t="shared" si="0"/>
        <v>3200</v>
      </c>
      <c r="D13" s="59">
        <v>0</v>
      </c>
      <c r="E13" s="60">
        <f t="shared" si="1"/>
        <v>0</v>
      </c>
      <c r="F13" s="59">
        <v>0</v>
      </c>
      <c r="G13" s="61">
        <v>0</v>
      </c>
      <c r="H13" s="59">
        <v>2922</v>
      </c>
      <c r="I13" s="59">
        <v>278</v>
      </c>
      <c r="J13" s="59">
        <v>0</v>
      </c>
      <c r="K13" s="61">
        <v>0</v>
      </c>
      <c r="L13" s="60">
        <f t="shared" si="2"/>
        <v>4291</v>
      </c>
      <c r="M13" s="59">
        <v>1599</v>
      </c>
      <c r="N13" s="59">
        <v>2429</v>
      </c>
      <c r="O13" s="61">
        <v>263</v>
      </c>
      <c r="P13" s="62">
        <v>300</v>
      </c>
      <c r="Q13" s="62">
        <v>0</v>
      </c>
      <c r="R13" s="62">
        <v>0</v>
      </c>
      <c r="S13" s="62">
        <f t="shared" si="3"/>
        <v>7791</v>
      </c>
      <c r="T13" s="62">
        <v>0</v>
      </c>
      <c r="U13" s="62">
        <f t="shared" si="4"/>
        <v>7791</v>
      </c>
      <c r="V13" s="62">
        <v>0</v>
      </c>
    </row>
    <row r="14" spans="2:22" x14ac:dyDescent="0.25">
      <c r="B14" s="37" t="s">
        <v>64</v>
      </c>
      <c r="C14" s="59">
        <f t="shared" si="0"/>
        <v>5084.2700000000004</v>
      </c>
      <c r="D14" s="59">
        <v>126.6</v>
      </c>
      <c r="E14" s="60">
        <f t="shared" si="1"/>
        <v>0</v>
      </c>
      <c r="F14" s="59">
        <v>0</v>
      </c>
      <c r="G14" s="61">
        <v>0</v>
      </c>
      <c r="H14" s="59">
        <v>1572.9</v>
      </c>
      <c r="I14" s="59">
        <v>3384.77</v>
      </c>
      <c r="J14" s="59">
        <v>0</v>
      </c>
      <c r="K14" s="61">
        <v>0</v>
      </c>
      <c r="L14" s="60">
        <f t="shared" si="2"/>
        <v>24380.46</v>
      </c>
      <c r="M14" s="59">
        <v>4614.21</v>
      </c>
      <c r="N14" s="59">
        <v>5226.3999999999996</v>
      </c>
      <c r="O14" s="61">
        <v>14539.85</v>
      </c>
      <c r="P14" s="62">
        <v>0</v>
      </c>
      <c r="Q14" s="62">
        <v>0</v>
      </c>
      <c r="R14" s="62">
        <v>0</v>
      </c>
      <c r="S14" s="62">
        <f t="shared" si="3"/>
        <v>29464.73</v>
      </c>
      <c r="T14" s="62">
        <v>0</v>
      </c>
      <c r="U14" s="62">
        <f t="shared" si="4"/>
        <v>29464.73</v>
      </c>
      <c r="V14" s="62">
        <v>0</v>
      </c>
    </row>
    <row r="15" spans="2:22" x14ac:dyDescent="0.25">
      <c r="B15" s="37" t="s">
        <v>66</v>
      </c>
      <c r="C15" s="59">
        <f t="shared" si="0"/>
        <v>443626.90610723547</v>
      </c>
      <c r="D15" s="59">
        <v>195955.14151284401</v>
      </c>
      <c r="E15" s="60">
        <f t="shared" si="1"/>
        <v>112655.53273199999</v>
      </c>
      <c r="F15" s="59">
        <v>54191.39374</v>
      </c>
      <c r="G15" s="61">
        <v>58464.138992</v>
      </c>
      <c r="H15" s="59">
        <v>83092.632932391498</v>
      </c>
      <c r="I15" s="59">
        <v>36792.089370000002</v>
      </c>
      <c r="J15" s="59">
        <v>9188.1160099999997</v>
      </c>
      <c r="K15" s="61">
        <v>5943.3935499999998</v>
      </c>
      <c r="L15" s="60">
        <f t="shared" si="2"/>
        <v>148597.8474</v>
      </c>
      <c r="M15" s="59">
        <v>58945.373870000003</v>
      </c>
      <c r="N15" s="59">
        <v>21296.14186</v>
      </c>
      <c r="O15" s="61">
        <v>68356.33167</v>
      </c>
      <c r="P15" s="62">
        <v>15488.398649999999</v>
      </c>
      <c r="Q15" s="62">
        <v>551.60163</v>
      </c>
      <c r="R15" s="62">
        <v>0</v>
      </c>
      <c r="S15" s="62">
        <f t="shared" si="3"/>
        <v>608264.75378723547</v>
      </c>
      <c r="T15" s="62">
        <v>0</v>
      </c>
      <c r="U15" s="62">
        <f t="shared" si="4"/>
        <v>608264.75378723547</v>
      </c>
      <c r="V15" s="62">
        <v>0</v>
      </c>
    </row>
    <row r="16" spans="2:22" x14ac:dyDescent="0.25">
      <c r="B16" s="37" t="s">
        <v>68</v>
      </c>
      <c r="C16" s="59">
        <f t="shared" si="0"/>
        <v>55215.150000000009</v>
      </c>
      <c r="D16" s="59">
        <v>30468.63</v>
      </c>
      <c r="E16" s="60">
        <f t="shared" si="1"/>
        <v>9503.08</v>
      </c>
      <c r="F16" s="59">
        <v>7591.67</v>
      </c>
      <c r="G16" s="61">
        <v>1911.41</v>
      </c>
      <c r="H16" s="59">
        <v>9529.66</v>
      </c>
      <c r="I16" s="59">
        <v>4333.9399999999996</v>
      </c>
      <c r="J16" s="59">
        <v>578.41999999999996</v>
      </c>
      <c r="K16" s="61">
        <v>801.42</v>
      </c>
      <c r="L16" s="60">
        <f t="shared" si="2"/>
        <v>16205.63</v>
      </c>
      <c r="M16" s="59">
        <v>6353.61</v>
      </c>
      <c r="N16" s="59">
        <v>1333.05</v>
      </c>
      <c r="O16" s="61">
        <v>8518.9699999999993</v>
      </c>
      <c r="P16" s="62">
        <v>72.14</v>
      </c>
      <c r="Q16" s="62">
        <v>0</v>
      </c>
      <c r="R16" s="62">
        <v>0</v>
      </c>
      <c r="S16" s="62">
        <f t="shared" si="3"/>
        <v>71492.920000000013</v>
      </c>
      <c r="T16" s="62">
        <v>0</v>
      </c>
      <c r="U16" s="62">
        <f t="shared" si="4"/>
        <v>71492.920000000013</v>
      </c>
      <c r="V16" s="62">
        <v>0</v>
      </c>
    </row>
    <row r="17" spans="2:22" x14ac:dyDescent="0.25">
      <c r="B17" s="37" t="s">
        <v>70</v>
      </c>
      <c r="C17" s="59">
        <f t="shared" si="0"/>
        <v>271190</v>
      </c>
      <c r="D17" s="59">
        <v>128213</v>
      </c>
      <c r="E17" s="60">
        <f t="shared" si="1"/>
        <v>57089</v>
      </c>
      <c r="F17" s="59">
        <v>29647</v>
      </c>
      <c r="G17" s="61">
        <v>27442</v>
      </c>
      <c r="H17" s="59">
        <v>34225</v>
      </c>
      <c r="I17" s="59">
        <v>31797</v>
      </c>
      <c r="J17" s="59">
        <v>9809</v>
      </c>
      <c r="K17" s="61">
        <v>10057</v>
      </c>
      <c r="L17" s="60">
        <f t="shared" si="2"/>
        <v>110938</v>
      </c>
      <c r="M17" s="59">
        <v>20124</v>
      </c>
      <c r="N17" s="59">
        <v>470</v>
      </c>
      <c r="O17" s="61">
        <v>90344</v>
      </c>
      <c r="P17" s="62">
        <v>4892</v>
      </c>
      <c r="Q17" s="62">
        <v>44066</v>
      </c>
      <c r="R17" s="62">
        <v>16415</v>
      </c>
      <c r="S17" s="62">
        <f t="shared" si="3"/>
        <v>447501</v>
      </c>
      <c r="T17" s="62">
        <v>0</v>
      </c>
      <c r="U17" s="62">
        <f t="shared" si="4"/>
        <v>447501</v>
      </c>
      <c r="V17" s="62">
        <v>0</v>
      </c>
    </row>
    <row r="18" spans="2:22" x14ac:dyDescent="0.25">
      <c r="B18" s="37" t="s">
        <v>72</v>
      </c>
      <c r="C18" s="59">
        <f t="shared" si="0"/>
        <v>12021.38479</v>
      </c>
      <c r="D18" s="59">
        <v>3171.9572699999999</v>
      </c>
      <c r="E18" s="60">
        <f t="shared" si="1"/>
        <v>3324.5373500000001</v>
      </c>
      <c r="F18" s="59">
        <v>1565.5373500000001</v>
      </c>
      <c r="G18" s="61">
        <v>1759</v>
      </c>
      <c r="H18" s="59">
        <v>2736.91</v>
      </c>
      <c r="I18" s="59">
        <v>1300.8216299999999</v>
      </c>
      <c r="J18" s="59">
        <v>520</v>
      </c>
      <c r="K18" s="61">
        <v>967.15854000000002</v>
      </c>
      <c r="L18" s="60">
        <f t="shared" si="2"/>
        <v>3195.65</v>
      </c>
      <c r="M18" s="59">
        <v>2098.9</v>
      </c>
      <c r="N18" s="59">
        <v>1096.75</v>
      </c>
      <c r="O18" s="61">
        <v>0</v>
      </c>
      <c r="P18" s="62">
        <v>0</v>
      </c>
      <c r="Q18" s="62">
        <v>0</v>
      </c>
      <c r="R18" s="62">
        <v>0</v>
      </c>
      <c r="S18" s="62">
        <f t="shared" si="3"/>
        <v>15217.03479</v>
      </c>
      <c r="T18" s="62">
        <v>0</v>
      </c>
      <c r="U18" s="62">
        <f t="shared" si="4"/>
        <v>15217.03479</v>
      </c>
      <c r="V18" s="62">
        <v>0</v>
      </c>
    </row>
    <row r="19" spans="2:22" x14ac:dyDescent="0.25">
      <c r="B19" s="37" t="s">
        <v>74</v>
      </c>
      <c r="C19" s="59">
        <f t="shared" si="0"/>
        <v>204616.42064</v>
      </c>
      <c r="D19" s="59">
        <v>184717.25292</v>
      </c>
      <c r="E19" s="60">
        <f t="shared" si="1"/>
        <v>15340.55213</v>
      </c>
      <c r="F19" s="59">
        <v>14717.98905</v>
      </c>
      <c r="G19" s="61">
        <v>622.56308000000001</v>
      </c>
      <c r="H19" s="59">
        <v>3242.6419299999998</v>
      </c>
      <c r="I19" s="59">
        <v>72.716040000000007</v>
      </c>
      <c r="J19" s="59">
        <v>622.56308000000001</v>
      </c>
      <c r="K19" s="61">
        <v>620.69453999999996</v>
      </c>
      <c r="L19" s="60">
        <f t="shared" si="2"/>
        <v>0</v>
      </c>
      <c r="M19" s="59">
        <v>0</v>
      </c>
      <c r="N19" s="59">
        <v>0</v>
      </c>
      <c r="O19" s="61">
        <v>0</v>
      </c>
      <c r="P19" s="62">
        <v>0</v>
      </c>
      <c r="Q19" s="62">
        <v>0</v>
      </c>
      <c r="R19" s="62">
        <v>0</v>
      </c>
      <c r="S19" s="62">
        <f t="shared" si="3"/>
        <v>204616.42064</v>
      </c>
      <c r="T19" s="62">
        <v>0</v>
      </c>
      <c r="U19" s="62">
        <f t="shared" si="4"/>
        <v>204616.42064</v>
      </c>
      <c r="V19" s="62">
        <v>0</v>
      </c>
    </row>
    <row r="20" spans="2:22" x14ac:dyDescent="0.25">
      <c r="B20" s="37" t="s">
        <v>76</v>
      </c>
      <c r="C20" s="59">
        <f t="shared" si="0"/>
        <v>162582.99187094503</v>
      </c>
      <c r="D20" s="59">
        <v>77393.231461318996</v>
      </c>
      <c r="E20" s="60">
        <f t="shared" si="1"/>
        <v>30813.11370622</v>
      </c>
      <c r="F20" s="59">
        <v>15195.019029999999</v>
      </c>
      <c r="G20" s="61">
        <v>15618.09467622</v>
      </c>
      <c r="H20" s="59">
        <v>34900.618079722</v>
      </c>
      <c r="I20" s="59">
        <v>12329.089672024</v>
      </c>
      <c r="J20" s="59">
        <v>1753</v>
      </c>
      <c r="K20" s="61">
        <v>5393.9389516600004</v>
      </c>
      <c r="L20" s="60">
        <f t="shared" si="2"/>
        <v>75359.919544748001</v>
      </c>
      <c r="M20" s="59">
        <v>25889.303884312001</v>
      </c>
      <c r="N20" s="59">
        <v>5786.895426</v>
      </c>
      <c r="O20" s="61">
        <v>43683.720234435998</v>
      </c>
      <c r="P20" s="62">
        <v>7634.4014500000003</v>
      </c>
      <c r="Q20" s="62">
        <v>15947.837493999999</v>
      </c>
      <c r="R20" s="62">
        <v>0</v>
      </c>
      <c r="S20" s="62">
        <f t="shared" si="3"/>
        <v>261525.15035969301</v>
      </c>
      <c r="T20" s="62">
        <v>8789.3747199999998</v>
      </c>
      <c r="U20" s="62">
        <f t="shared" si="4"/>
        <v>270314.525079693</v>
      </c>
      <c r="V20" s="62">
        <v>0</v>
      </c>
    </row>
    <row r="21" spans="2:22" x14ac:dyDescent="0.25">
      <c r="B21" s="37" t="s">
        <v>78</v>
      </c>
      <c r="C21" s="59">
        <f t="shared" si="0"/>
        <v>333886.07586199709</v>
      </c>
      <c r="D21" s="59">
        <v>270944.92415494501</v>
      </c>
      <c r="E21" s="60">
        <f t="shared" si="1"/>
        <v>27230.8296601521</v>
      </c>
      <c r="F21" s="59">
        <v>14832.7968708061</v>
      </c>
      <c r="G21" s="61">
        <v>12398.032789346</v>
      </c>
      <c r="H21" s="59">
        <v>11374.489063000001</v>
      </c>
      <c r="I21" s="59">
        <v>11594.9208115</v>
      </c>
      <c r="J21" s="59">
        <v>10108.2461024</v>
      </c>
      <c r="K21" s="61">
        <v>2632.6660700000002</v>
      </c>
      <c r="L21" s="60">
        <f t="shared" si="2"/>
        <v>81181.976590324397</v>
      </c>
      <c r="M21" s="59">
        <v>17194.397275165102</v>
      </c>
      <c r="N21" s="59">
        <v>11023.497185</v>
      </c>
      <c r="O21" s="61">
        <v>52964.082130159302</v>
      </c>
      <c r="P21" s="62">
        <v>17358.910248847998</v>
      </c>
      <c r="Q21" s="62">
        <v>110262.14293536</v>
      </c>
      <c r="R21" s="62">
        <v>2729.9711700000098</v>
      </c>
      <c r="S21" s="62">
        <f t="shared" si="3"/>
        <v>545419.07680652943</v>
      </c>
      <c r="T21" s="62">
        <v>0</v>
      </c>
      <c r="U21" s="62">
        <f t="shared" si="4"/>
        <v>545419.07680652943</v>
      </c>
      <c r="V21" s="62">
        <v>0</v>
      </c>
    </row>
    <row r="22" spans="2:22" x14ac:dyDescent="0.25">
      <c r="B22" s="37" t="s">
        <v>80</v>
      </c>
      <c r="C22" s="59">
        <f t="shared" si="0"/>
        <v>59443.265820000001</v>
      </c>
      <c r="D22" s="59">
        <v>13923.86764</v>
      </c>
      <c r="E22" s="60">
        <f t="shared" si="1"/>
        <v>8172.9589500000002</v>
      </c>
      <c r="F22" s="59">
        <v>3242.4625299999998</v>
      </c>
      <c r="G22" s="61">
        <v>4930.4964200000004</v>
      </c>
      <c r="H22" s="59">
        <v>10733.330599999999</v>
      </c>
      <c r="I22" s="59">
        <v>6904.5711199999996</v>
      </c>
      <c r="J22" s="59">
        <v>4169.2168899999997</v>
      </c>
      <c r="K22" s="61">
        <v>15539.32062</v>
      </c>
      <c r="L22" s="60">
        <f t="shared" si="2"/>
        <v>10398.65524</v>
      </c>
      <c r="M22" s="59">
        <v>3003.8885</v>
      </c>
      <c r="N22" s="59">
        <v>3743.71162</v>
      </c>
      <c r="O22" s="61">
        <v>3651.05512</v>
      </c>
      <c r="P22" s="62">
        <v>17.249590000000001</v>
      </c>
      <c r="Q22" s="62">
        <v>103.58049</v>
      </c>
      <c r="R22" s="62">
        <v>0</v>
      </c>
      <c r="S22" s="62">
        <f t="shared" si="3"/>
        <v>69962.751140000008</v>
      </c>
      <c r="T22" s="62">
        <v>0</v>
      </c>
      <c r="U22" s="62">
        <f t="shared" si="4"/>
        <v>69962.751140000008</v>
      </c>
      <c r="V22" s="62">
        <v>0</v>
      </c>
    </row>
    <row r="23" spans="2:22" x14ac:dyDescent="0.25">
      <c r="B23" s="37" t="s">
        <v>82</v>
      </c>
      <c r="C23" s="59">
        <f t="shared" si="0"/>
        <v>2015</v>
      </c>
      <c r="D23" s="59">
        <v>0</v>
      </c>
      <c r="E23" s="60">
        <f t="shared" si="1"/>
        <v>737</v>
      </c>
      <c r="F23" s="59">
        <v>501</v>
      </c>
      <c r="G23" s="61">
        <v>236</v>
      </c>
      <c r="H23" s="59">
        <v>0</v>
      </c>
      <c r="I23" s="59">
        <v>1229</v>
      </c>
      <c r="J23" s="59">
        <v>0</v>
      </c>
      <c r="K23" s="61">
        <v>49</v>
      </c>
      <c r="L23" s="60">
        <f t="shared" si="2"/>
        <v>2576</v>
      </c>
      <c r="M23" s="59">
        <v>0</v>
      </c>
      <c r="N23" s="59">
        <v>140</v>
      </c>
      <c r="O23" s="61">
        <v>2436</v>
      </c>
      <c r="P23" s="62">
        <v>201</v>
      </c>
      <c r="Q23" s="62">
        <v>0</v>
      </c>
      <c r="R23" s="62">
        <v>0</v>
      </c>
      <c r="S23" s="62">
        <f t="shared" si="3"/>
        <v>4792</v>
      </c>
      <c r="T23" s="62">
        <v>0</v>
      </c>
      <c r="U23" s="62">
        <f t="shared" si="4"/>
        <v>4792</v>
      </c>
      <c r="V23" s="62">
        <v>0</v>
      </c>
    </row>
    <row r="24" spans="2:22" x14ac:dyDescent="0.25">
      <c r="B24" s="37" t="s">
        <v>84</v>
      </c>
      <c r="C24" s="59">
        <f t="shared" si="0"/>
        <v>330267.52704999998</v>
      </c>
      <c r="D24" s="59">
        <v>172979.32339999999</v>
      </c>
      <c r="E24" s="60">
        <f t="shared" si="1"/>
        <v>55909.421849999999</v>
      </c>
      <c r="F24" s="59">
        <v>26954.265879999999</v>
      </c>
      <c r="G24" s="61">
        <v>28955.15597</v>
      </c>
      <c r="H24" s="59">
        <v>48065.556100000002</v>
      </c>
      <c r="I24" s="59">
        <v>25087.043389999999</v>
      </c>
      <c r="J24" s="59">
        <v>20468.6456</v>
      </c>
      <c r="K24" s="61">
        <v>7757.5367100000003</v>
      </c>
      <c r="L24" s="60">
        <f t="shared" si="2"/>
        <v>183991.62698999999</v>
      </c>
      <c r="M24" s="59">
        <v>17088.38852</v>
      </c>
      <c r="N24" s="59">
        <v>12630.209059999999</v>
      </c>
      <c r="O24" s="61">
        <v>154273.02940999999</v>
      </c>
      <c r="P24" s="62">
        <v>9208.3430200000003</v>
      </c>
      <c r="Q24" s="62">
        <v>12258.102209999999</v>
      </c>
      <c r="R24" s="62">
        <v>4980.3984</v>
      </c>
      <c r="S24" s="62">
        <f t="shared" si="3"/>
        <v>540705.99766999995</v>
      </c>
      <c r="T24" s="62">
        <v>0</v>
      </c>
      <c r="U24" s="62">
        <f t="shared" si="4"/>
        <v>540705.99766999995</v>
      </c>
      <c r="V24" s="62">
        <v>0</v>
      </c>
    </row>
    <row r="25" spans="2:22" x14ac:dyDescent="0.25">
      <c r="B25" s="37" t="s">
        <v>86</v>
      </c>
      <c r="C25" s="59">
        <f t="shared" si="0"/>
        <v>714617.3229557398</v>
      </c>
      <c r="D25" s="59">
        <v>449257.89699856797</v>
      </c>
      <c r="E25" s="60">
        <f t="shared" si="1"/>
        <v>113121.08348098129</v>
      </c>
      <c r="F25" s="59">
        <v>76974.156276191003</v>
      </c>
      <c r="G25" s="61">
        <v>36146.9272047903</v>
      </c>
      <c r="H25" s="59">
        <v>63729.017029772003</v>
      </c>
      <c r="I25" s="59">
        <v>44546.342757036298</v>
      </c>
      <c r="J25" s="59">
        <v>36219.833200000001</v>
      </c>
      <c r="K25" s="61">
        <v>7743.14948938212</v>
      </c>
      <c r="L25" s="60">
        <f t="shared" si="2"/>
        <v>141312.28145724529</v>
      </c>
      <c r="M25" s="59">
        <v>35901.806206404297</v>
      </c>
      <c r="N25" s="59">
        <v>10966.4555626662</v>
      </c>
      <c r="O25" s="61">
        <v>94444.019688174798</v>
      </c>
      <c r="P25" s="62">
        <v>7278.5157059725998</v>
      </c>
      <c r="Q25" s="62">
        <v>14864.480600000001</v>
      </c>
      <c r="R25" s="62">
        <v>0</v>
      </c>
      <c r="S25" s="62">
        <f t="shared" si="3"/>
        <v>878072.60071895772</v>
      </c>
      <c r="T25" s="62">
        <v>0</v>
      </c>
      <c r="U25" s="62">
        <f t="shared" si="4"/>
        <v>878072.60071895772</v>
      </c>
      <c r="V25" s="62">
        <v>0</v>
      </c>
    </row>
    <row r="26" spans="2:22" x14ac:dyDescent="0.25">
      <c r="B26" s="37" t="s">
        <v>88</v>
      </c>
      <c r="C26" s="59">
        <f t="shared" si="0"/>
        <v>131193.31044999999</v>
      </c>
      <c r="D26" s="59">
        <v>111775.45831</v>
      </c>
      <c r="E26" s="60">
        <f t="shared" si="1"/>
        <v>15740.53872</v>
      </c>
      <c r="F26" s="59">
        <v>15740.53872</v>
      </c>
      <c r="G26" s="61">
        <v>0</v>
      </c>
      <c r="H26" s="59">
        <v>0</v>
      </c>
      <c r="I26" s="59">
        <v>0</v>
      </c>
      <c r="J26" s="59">
        <v>0</v>
      </c>
      <c r="K26" s="61">
        <v>3677.31342</v>
      </c>
      <c r="L26" s="60">
        <f t="shared" si="2"/>
        <v>0</v>
      </c>
      <c r="M26" s="59">
        <v>0</v>
      </c>
      <c r="N26" s="59">
        <v>0</v>
      </c>
      <c r="O26" s="61">
        <v>0</v>
      </c>
      <c r="P26" s="62">
        <v>0</v>
      </c>
      <c r="Q26" s="62">
        <v>0</v>
      </c>
      <c r="R26" s="62">
        <v>0</v>
      </c>
      <c r="S26" s="62">
        <f t="shared" si="3"/>
        <v>131193.31044999999</v>
      </c>
      <c r="T26" s="62">
        <v>0</v>
      </c>
      <c r="U26" s="62">
        <f t="shared" si="4"/>
        <v>131193.31044999999</v>
      </c>
      <c r="V26" s="62">
        <v>0</v>
      </c>
    </row>
    <row r="27" spans="2:22" x14ac:dyDescent="0.25">
      <c r="B27" s="37" t="s">
        <v>90</v>
      </c>
      <c r="C27" s="59">
        <f t="shared" si="0"/>
        <v>330227.21300000005</v>
      </c>
      <c r="D27" s="59">
        <v>200863.58300000001</v>
      </c>
      <c r="E27" s="60">
        <f t="shared" si="1"/>
        <v>85014.092000000004</v>
      </c>
      <c r="F27" s="59">
        <v>67822.926000000007</v>
      </c>
      <c r="G27" s="61">
        <v>17191.166000000001</v>
      </c>
      <c r="H27" s="59">
        <v>20647.698</v>
      </c>
      <c r="I27" s="59">
        <v>20116.275000000001</v>
      </c>
      <c r="J27" s="59">
        <v>1753.12</v>
      </c>
      <c r="K27" s="61">
        <v>1832.4449999999999</v>
      </c>
      <c r="L27" s="60">
        <f t="shared" si="2"/>
        <v>100636.367</v>
      </c>
      <c r="M27" s="59">
        <v>15490.74</v>
      </c>
      <c r="N27" s="59">
        <v>9264.9030000000002</v>
      </c>
      <c r="O27" s="61">
        <v>75880.724000000002</v>
      </c>
      <c r="P27" s="62">
        <v>1857.5840000000001</v>
      </c>
      <c r="Q27" s="62">
        <v>523.11599999999999</v>
      </c>
      <c r="R27" s="62">
        <v>0</v>
      </c>
      <c r="S27" s="62">
        <f t="shared" si="3"/>
        <v>433244.27999999997</v>
      </c>
      <c r="T27" s="62">
        <v>0</v>
      </c>
      <c r="U27" s="62">
        <f t="shared" si="4"/>
        <v>433244.27999999997</v>
      </c>
      <c r="V27" s="62">
        <v>0</v>
      </c>
    </row>
    <row r="28" spans="2:22" x14ac:dyDescent="0.25">
      <c r="B28" s="37" t="s">
        <v>92</v>
      </c>
      <c r="C28" s="59">
        <f t="shared" si="0"/>
        <v>36880</v>
      </c>
      <c r="D28" s="59">
        <v>0</v>
      </c>
      <c r="E28" s="60">
        <f t="shared" si="1"/>
        <v>4788</v>
      </c>
      <c r="F28" s="59">
        <v>0</v>
      </c>
      <c r="G28" s="61">
        <v>4788</v>
      </c>
      <c r="H28" s="59">
        <v>30688</v>
      </c>
      <c r="I28" s="59">
        <v>1404</v>
      </c>
      <c r="J28" s="59">
        <v>0</v>
      </c>
      <c r="K28" s="61">
        <v>0</v>
      </c>
      <c r="L28" s="60">
        <f t="shared" si="2"/>
        <v>0</v>
      </c>
      <c r="M28" s="59">
        <v>0</v>
      </c>
      <c r="N28" s="59">
        <v>0</v>
      </c>
      <c r="O28" s="61">
        <v>0</v>
      </c>
      <c r="P28" s="62">
        <v>0</v>
      </c>
      <c r="Q28" s="62">
        <v>0</v>
      </c>
      <c r="R28" s="62">
        <v>0</v>
      </c>
      <c r="S28" s="62">
        <f t="shared" si="3"/>
        <v>36880</v>
      </c>
      <c r="T28" s="62">
        <v>0</v>
      </c>
      <c r="U28" s="62">
        <f t="shared" si="4"/>
        <v>36880</v>
      </c>
      <c r="V28" s="62">
        <v>0</v>
      </c>
    </row>
    <row r="29" spans="2:22" x14ac:dyDescent="0.25">
      <c r="B29" s="37" t="s">
        <v>94</v>
      </c>
      <c r="C29" s="59">
        <f t="shared" si="0"/>
        <v>4666</v>
      </c>
      <c r="D29" s="59">
        <v>2722</v>
      </c>
      <c r="E29" s="60">
        <f t="shared" si="1"/>
        <v>1166</v>
      </c>
      <c r="F29" s="59">
        <v>906</v>
      </c>
      <c r="G29" s="61">
        <v>260</v>
      </c>
      <c r="H29" s="59">
        <v>315</v>
      </c>
      <c r="I29" s="59">
        <v>420</v>
      </c>
      <c r="J29" s="59">
        <v>0</v>
      </c>
      <c r="K29" s="61">
        <v>43</v>
      </c>
      <c r="L29" s="60">
        <f t="shared" si="2"/>
        <v>3113</v>
      </c>
      <c r="M29" s="59">
        <v>2388</v>
      </c>
      <c r="N29" s="59">
        <v>331</v>
      </c>
      <c r="O29" s="61">
        <v>394</v>
      </c>
      <c r="P29" s="62">
        <v>33</v>
      </c>
      <c r="Q29" s="62">
        <v>0</v>
      </c>
      <c r="R29" s="62">
        <v>0</v>
      </c>
      <c r="S29" s="62">
        <f t="shared" si="3"/>
        <v>7812</v>
      </c>
      <c r="T29" s="62">
        <v>0</v>
      </c>
      <c r="U29" s="62">
        <f t="shared" si="4"/>
        <v>7812</v>
      </c>
      <c r="V29" s="62">
        <v>0</v>
      </c>
    </row>
    <row r="30" spans="2:22" x14ac:dyDescent="0.25">
      <c r="B30" s="37" t="s">
        <v>96</v>
      </c>
      <c r="C30" s="59">
        <f t="shared" si="0"/>
        <v>773</v>
      </c>
      <c r="D30" s="59">
        <v>322</v>
      </c>
      <c r="E30" s="60">
        <f t="shared" si="1"/>
        <v>145</v>
      </c>
      <c r="F30" s="59">
        <v>0</v>
      </c>
      <c r="G30" s="61">
        <v>145</v>
      </c>
      <c r="H30" s="59">
        <v>306</v>
      </c>
      <c r="I30" s="59">
        <v>0</v>
      </c>
      <c r="J30" s="59">
        <v>0</v>
      </c>
      <c r="K30" s="61">
        <v>0</v>
      </c>
      <c r="L30" s="60">
        <f t="shared" si="2"/>
        <v>34907</v>
      </c>
      <c r="M30" s="59">
        <v>5417</v>
      </c>
      <c r="N30" s="59">
        <v>0</v>
      </c>
      <c r="O30" s="61">
        <v>29490</v>
      </c>
      <c r="P30" s="62">
        <v>5458</v>
      </c>
      <c r="Q30" s="62">
        <v>0</v>
      </c>
      <c r="R30" s="62">
        <v>0</v>
      </c>
      <c r="S30" s="62">
        <f t="shared" si="3"/>
        <v>41138</v>
      </c>
      <c r="T30" s="62">
        <v>0</v>
      </c>
      <c r="U30" s="62">
        <f t="shared" si="4"/>
        <v>41138</v>
      </c>
      <c r="V30" s="62">
        <v>0</v>
      </c>
    </row>
    <row r="31" spans="2:22" x14ac:dyDescent="0.25">
      <c r="B31" s="37" t="s">
        <v>98</v>
      </c>
      <c r="C31" s="59">
        <f t="shared" si="0"/>
        <v>166967.75785999998</v>
      </c>
      <c r="D31" s="59">
        <v>143425.82045999999</v>
      </c>
      <c r="E31" s="60">
        <f t="shared" si="1"/>
        <v>23541.937399999999</v>
      </c>
      <c r="F31" s="59">
        <v>23541.937399999999</v>
      </c>
      <c r="G31" s="61">
        <v>0</v>
      </c>
      <c r="H31" s="59">
        <v>0</v>
      </c>
      <c r="I31" s="59">
        <v>0</v>
      </c>
      <c r="J31" s="59">
        <v>0</v>
      </c>
      <c r="K31" s="61">
        <v>0</v>
      </c>
      <c r="L31" s="60">
        <f t="shared" si="2"/>
        <v>0</v>
      </c>
      <c r="M31" s="59">
        <v>0</v>
      </c>
      <c r="N31" s="59">
        <v>0</v>
      </c>
      <c r="O31" s="61">
        <v>0</v>
      </c>
      <c r="P31" s="62">
        <v>0</v>
      </c>
      <c r="Q31" s="62">
        <v>0</v>
      </c>
      <c r="R31" s="62">
        <v>0</v>
      </c>
      <c r="S31" s="62">
        <f t="shared" si="3"/>
        <v>166967.75785999998</v>
      </c>
      <c r="T31" s="62">
        <v>0</v>
      </c>
      <c r="U31" s="62">
        <f t="shared" si="4"/>
        <v>166967.75785999998</v>
      </c>
      <c r="V31" s="62">
        <v>0</v>
      </c>
    </row>
    <row r="32" spans="2:22" ht="15.75" thickBot="1" x14ac:dyDescent="0.3">
      <c r="B32" s="3" t="s">
        <v>100</v>
      </c>
      <c r="C32" s="63">
        <f>SUM(D32,F32:K32)</f>
        <v>30473.510000000002</v>
      </c>
      <c r="D32" s="63">
        <v>28215.99</v>
      </c>
      <c r="E32" s="64">
        <f>SUM(F32:G32)</f>
        <v>0</v>
      </c>
      <c r="F32" s="63">
        <v>0</v>
      </c>
      <c r="G32" s="65">
        <v>0</v>
      </c>
      <c r="H32" s="63">
        <v>475</v>
      </c>
      <c r="I32" s="63">
        <v>337.68</v>
      </c>
      <c r="J32" s="63">
        <v>0</v>
      </c>
      <c r="K32" s="65">
        <v>1444.84</v>
      </c>
      <c r="L32" s="64">
        <f>SUM(M32:O32)</f>
        <v>0</v>
      </c>
      <c r="M32" s="63">
        <v>0</v>
      </c>
      <c r="N32" s="63">
        <v>0</v>
      </c>
      <c r="O32" s="65">
        <v>0</v>
      </c>
      <c r="P32" s="66">
        <v>0</v>
      </c>
      <c r="Q32" s="66">
        <v>0</v>
      </c>
      <c r="R32" s="66">
        <v>0</v>
      </c>
      <c r="S32" s="66">
        <f>SUM(D32,F32:G32,H32:K32,M32:O32,P32,Q32,R32)</f>
        <v>30473.510000000002</v>
      </c>
      <c r="T32" s="66">
        <v>0</v>
      </c>
      <c r="U32" s="66">
        <f>S32+T32</f>
        <v>30473.510000000002</v>
      </c>
      <c r="V32" s="66">
        <v>0</v>
      </c>
    </row>
    <row r="36" spans="2:22" ht="15.75" thickBot="1" x14ac:dyDescent="0.3"/>
    <row r="37" spans="2:22" s="79" customFormat="1" ht="75" x14ac:dyDescent="0.25">
      <c r="B37" s="80" t="s">
        <v>23</v>
      </c>
      <c r="C37" s="78" t="s">
        <v>0</v>
      </c>
      <c r="D37" s="78" t="s">
        <v>1</v>
      </c>
      <c r="E37" s="81" t="s">
        <v>36</v>
      </c>
      <c r="F37" s="78" t="s">
        <v>2</v>
      </c>
      <c r="G37" s="82" t="s">
        <v>3</v>
      </c>
      <c r="H37" s="78" t="s">
        <v>4</v>
      </c>
      <c r="I37" s="78" t="s">
        <v>5</v>
      </c>
      <c r="J37" s="78" t="s">
        <v>6</v>
      </c>
      <c r="K37" s="82" t="s">
        <v>7</v>
      </c>
      <c r="L37" s="81" t="s">
        <v>8</v>
      </c>
      <c r="M37" s="78" t="s">
        <v>9</v>
      </c>
      <c r="N37" s="78" t="s">
        <v>10</v>
      </c>
      <c r="O37" s="82" t="s">
        <v>11</v>
      </c>
      <c r="P37" s="83" t="s">
        <v>12</v>
      </c>
      <c r="Q37" s="83" t="s">
        <v>13</v>
      </c>
      <c r="R37" s="83" t="s">
        <v>14</v>
      </c>
      <c r="S37" s="83" t="s">
        <v>15</v>
      </c>
      <c r="T37" s="83" t="s">
        <v>16</v>
      </c>
      <c r="U37" s="83" t="s">
        <v>17</v>
      </c>
      <c r="V37" s="83" t="s">
        <v>18</v>
      </c>
    </row>
    <row r="38" spans="2:22" x14ac:dyDescent="0.25">
      <c r="B38" s="36" t="s">
        <v>50</v>
      </c>
      <c r="C38" s="59">
        <f>SUM(D38,F38:K38)</f>
        <v>16928.670329999997</v>
      </c>
      <c r="D38" s="59">
        <v>10999.97539</v>
      </c>
      <c r="E38" s="60">
        <f>SUM(F38:G38)</f>
        <v>2719.68948</v>
      </c>
      <c r="F38" s="59">
        <v>1183.3313800000001</v>
      </c>
      <c r="G38" s="61">
        <v>1536.3580999999999</v>
      </c>
      <c r="H38" s="59">
        <v>1544.71747</v>
      </c>
      <c r="I38" s="59">
        <v>1480.28799</v>
      </c>
      <c r="J38" s="59">
        <v>0</v>
      </c>
      <c r="K38" s="61">
        <v>184</v>
      </c>
      <c r="L38" s="60">
        <f>SUM(M38:O38)</f>
        <v>7825.9927800000005</v>
      </c>
      <c r="M38" s="59">
        <v>1074.8887299999999</v>
      </c>
      <c r="N38" s="59">
        <v>2946.5515700000001</v>
      </c>
      <c r="O38" s="61">
        <v>3804.5524799999998</v>
      </c>
      <c r="P38" s="62">
        <v>0</v>
      </c>
      <c r="Q38" s="62">
        <v>2956.1345500000002</v>
      </c>
      <c r="R38" s="62">
        <v>0</v>
      </c>
      <c r="S38" s="62">
        <f>SUM(D38,F38:G38,H38:K38,M38:O38,P38,Q38,R38)</f>
        <v>27710.797659999993</v>
      </c>
      <c r="T38" s="62">
        <v>0</v>
      </c>
      <c r="U38" s="62">
        <f>S38+T38</f>
        <v>27710.797659999993</v>
      </c>
      <c r="V38" s="62">
        <v>0</v>
      </c>
    </row>
    <row r="39" spans="2:22" x14ac:dyDescent="0.25">
      <c r="B39" s="37" t="s">
        <v>52</v>
      </c>
      <c r="C39" s="59">
        <f t="shared" ref="C39:C62" si="5">SUM(D39,F39:K39)</f>
        <v>7258.0908099999997</v>
      </c>
      <c r="D39" s="59">
        <v>365.32799999999997</v>
      </c>
      <c r="E39" s="60">
        <f t="shared" ref="E39:E62" si="6">SUM(F39:G39)</f>
        <v>2931.1189999999997</v>
      </c>
      <c r="F39" s="59">
        <v>1047.6289999999999</v>
      </c>
      <c r="G39" s="61">
        <v>1883.49</v>
      </c>
      <c r="H39" s="59">
        <v>1548.44381</v>
      </c>
      <c r="I39" s="59">
        <v>2413.1999999999998</v>
      </c>
      <c r="J39" s="59">
        <v>0</v>
      </c>
      <c r="K39" s="61">
        <v>0</v>
      </c>
      <c r="L39" s="60">
        <f t="shared" ref="L39:L62" si="7">SUM(M39:O39)</f>
        <v>170080.60998654898</v>
      </c>
      <c r="M39" s="59">
        <v>3178.2345999999998</v>
      </c>
      <c r="N39" s="59">
        <v>150008.06212654899</v>
      </c>
      <c r="O39" s="61">
        <v>16894.313259999999</v>
      </c>
      <c r="P39" s="62">
        <v>2979.1147584999999</v>
      </c>
      <c r="Q39" s="62">
        <v>0</v>
      </c>
      <c r="R39" s="62">
        <v>0</v>
      </c>
      <c r="S39" s="62">
        <f t="shared" ref="S39:S62" si="8">SUM(D39,F39:G39,H39:K39,M39:O39,P39,Q39,R39)</f>
        <v>180317.81555504899</v>
      </c>
      <c r="T39" s="62">
        <v>0</v>
      </c>
      <c r="U39" s="62">
        <f t="shared" ref="U39:U62" si="9">S39+T39</f>
        <v>180317.81555504899</v>
      </c>
      <c r="V39" s="62">
        <v>0</v>
      </c>
    </row>
    <row r="40" spans="2:22" x14ac:dyDescent="0.25">
      <c r="B40" s="37" t="s">
        <v>54</v>
      </c>
      <c r="C40" s="59">
        <f t="shared" si="5"/>
        <v>0</v>
      </c>
      <c r="D40" s="59">
        <v>0</v>
      </c>
      <c r="E40" s="60">
        <f t="shared" si="6"/>
        <v>0</v>
      </c>
      <c r="F40" s="59">
        <v>0</v>
      </c>
      <c r="G40" s="61">
        <v>0</v>
      </c>
      <c r="H40" s="59">
        <v>0</v>
      </c>
      <c r="I40" s="59">
        <v>0</v>
      </c>
      <c r="J40" s="59">
        <v>0</v>
      </c>
      <c r="K40" s="61">
        <v>0</v>
      </c>
      <c r="L40" s="60">
        <f t="shared" si="7"/>
        <v>0</v>
      </c>
      <c r="M40" s="59">
        <v>0</v>
      </c>
      <c r="N40" s="59">
        <v>0</v>
      </c>
      <c r="O40" s="61">
        <v>0</v>
      </c>
      <c r="P40" s="62">
        <v>0</v>
      </c>
      <c r="Q40" s="62">
        <v>0</v>
      </c>
      <c r="R40" s="62">
        <v>0</v>
      </c>
      <c r="S40" s="62">
        <f t="shared" si="8"/>
        <v>0</v>
      </c>
      <c r="T40" s="62">
        <v>0</v>
      </c>
      <c r="U40" s="62">
        <f t="shared" si="9"/>
        <v>0</v>
      </c>
      <c r="V40" s="62">
        <v>0</v>
      </c>
    </row>
    <row r="41" spans="2:22" x14ac:dyDescent="0.25">
      <c r="B41" s="37" t="s">
        <v>56</v>
      </c>
      <c r="C41" s="76">
        <v>206.07040000000003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v>206.07040000000003</v>
      </c>
      <c r="J41" s="76">
        <v>0</v>
      </c>
      <c r="K41" s="76">
        <v>0</v>
      </c>
      <c r="L41" s="76">
        <v>16859.93806</v>
      </c>
      <c r="M41" s="76">
        <v>3799.8547999999996</v>
      </c>
      <c r="N41" s="76">
        <v>12552.209880000002</v>
      </c>
      <c r="O41" s="76">
        <v>507.87338</v>
      </c>
      <c r="P41" s="76">
        <v>19278.442050424252</v>
      </c>
      <c r="Q41" s="76">
        <v>0</v>
      </c>
      <c r="R41" s="76">
        <v>0</v>
      </c>
      <c r="S41" s="76">
        <v>36344.450510424256</v>
      </c>
      <c r="T41" s="76">
        <v>0</v>
      </c>
      <c r="U41" s="76">
        <f t="shared" si="9"/>
        <v>36344.450510424256</v>
      </c>
      <c r="V41" s="62">
        <v>0</v>
      </c>
    </row>
    <row r="42" spans="2:22" x14ac:dyDescent="0.25">
      <c r="B42" s="37" t="s">
        <v>58</v>
      </c>
      <c r="C42" s="59">
        <f t="shared" si="5"/>
        <v>877.27135999999996</v>
      </c>
      <c r="D42" s="59">
        <v>183.06720999999999</v>
      </c>
      <c r="E42" s="60">
        <f t="shared" si="6"/>
        <v>0</v>
      </c>
      <c r="F42" s="59">
        <v>0</v>
      </c>
      <c r="G42" s="61">
        <v>0</v>
      </c>
      <c r="H42" s="59">
        <v>0</v>
      </c>
      <c r="I42" s="59">
        <v>694.20415000000003</v>
      </c>
      <c r="J42" s="59">
        <v>0</v>
      </c>
      <c r="K42" s="61">
        <v>0</v>
      </c>
      <c r="L42" s="60">
        <f t="shared" si="7"/>
        <v>1416.4407000000001</v>
      </c>
      <c r="M42" s="59">
        <v>700</v>
      </c>
      <c r="N42" s="59">
        <v>400.79809999999998</v>
      </c>
      <c r="O42" s="61">
        <v>315.64260000000002</v>
      </c>
      <c r="P42" s="62">
        <v>0</v>
      </c>
      <c r="Q42" s="62">
        <v>162.803</v>
      </c>
      <c r="R42" s="62">
        <v>0</v>
      </c>
      <c r="S42" s="62">
        <f t="shared" si="8"/>
        <v>2456.5150599999997</v>
      </c>
      <c r="T42" s="62">
        <v>0</v>
      </c>
      <c r="U42" s="62">
        <f t="shared" si="9"/>
        <v>2456.5150599999997</v>
      </c>
      <c r="V42" s="62">
        <v>0</v>
      </c>
    </row>
    <row r="43" spans="2:22" x14ac:dyDescent="0.25">
      <c r="B43" s="37" t="s">
        <v>60</v>
      </c>
      <c r="C43" s="59">
        <f t="shared" si="5"/>
        <v>0</v>
      </c>
      <c r="D43" s="59">
        <v>0</v>
      </c>
      <c r="E43" s="60">
        <f t="shared" si="6"/>
        <v>0</v>
      </c>
      <c r="F43" s="59">
        <v>0</v>
      </c>
      <c r="G43" s="61">
        <v>0</v>
      </c>
      <c r="H43" s="59">
        <v>0</v>
      </c>
      <c r="I43" s="59">
        <v>0</v>
      </c>
      <c r="J43" s="59">
        <v>0</v>
      </c>
      <c r="K43" s="61">
        <v>0</v>
      </c>
      <c r="L43" s="60">
        <f t="shared" si="7"/>
        <v>5538.9271395342603</v>
      </c>
      <c r="M43" s="59">
        <v>5538.9271395342603</v>
      </c>
      <c r="N43" s="59">
        <v>0</v>
      </c>
      <c r="O43" s="61">
        <v>0</v>
      </c>
      <c r="P43" s="62">
        <v>0</v>
      </c>
      <c r="Q43" s="62">
        <v>0</v>
      </c>
      <c r="R43" s="62">
        <v>0</v>
      </c>
      <c r="S43" s="62">
        <f t="shared" si="8"/>
        <v>5538.9271395342603</v>
      </c>
      <c r="T43" s="62">
        <v>0</v>
      </c>
      <c r="U43" s="62">
        <f t="shared" si="9"/>
        <v>5538.9271395342603</v>
      </c>
      <c r="V43" s="62">
        <v>0</v>
      </c>
    </row>
    <row r="44" spans="2:22" x14ac:dyDescent="0.25">
      <c r="B44" s="37" t="s">
        <v>62</v>
      </c>
      <c r="C44" s="59">
        <f t="shared" si="5"/>
        <v>608</v>
      </c>
      <c r="D44" s="59">
        <v>0</v>
      </c>
      <c r="E44" s="60">
        <f t="shared" si="6"/>
        <v>0</v>
      </c>
      <c r="F44" s="59">
        <v>0</v>
      </c>
      <c r="G44" s="61">
        <v>0</v>
      </c>
      <c r="H44" s="59">
        <v>0</v>
      </c>
      <c r="I44" s="59">
        <v>608</v>
      </c>
      <c r="J44" s="59">
        <v>0</v>
      </c>
      <c r="K44" s="61">
        <v>0</v>
      </c>
      <c r="L44" s="60">
        <f t="shared" si="7"/>
        <v>103165</v>
      </c>
      <c r="M44" s="59">
        <v>2937</v>
      </c>
      <c r="N44" s="59">
        <v>98678</v>
      </c>
      <c r="O44" s="61">
        <v>1550</v>
      </c>
      <c r="P44" s="62">
        <v>4918</v>
      </c>
      <c r="Q44" s="62">
        <v>0</v>
      </c>
      <c r="R44" s="62">
        <v>0</v>
      </c>
      <c r="S44" s="62">
        <f t="shared" si="8"/>
        <v>108691</v>
      </c>
      <c r="T44" s="62">
        <v>0</v>
      </c>
      <c r="U44" s="62">
        <f t="shared" si="9"/>
        <v>108691</v>
      </c>
      <c r="V44" s="62">
        <v>0</v>
      </c>
    </row>
    <row r="45" spans="2:22" x14ac:dyDescent="0.25">
      <c r="B45" s="37" t="s">
        <v>64</v>
      </c>
      <c r="C45" s="59">
        <f t="shared" si="5"/>
        <v>3019.8900000000003</v>
      </c>
      <c r="D45" s="59">
        <v>0</v>
      </c>
      <c r="E45" s="60">
        <f t="shared" si="6"/>
        <v>0</v>
      </c>
      <c r="F45" s="59">
        <v>0</v>
      </c>
      <c r="G45" s="61">
        <v>0</v>
      </c>
      <c r="H45" s="59">
        <v>1248.4100000000001</v>
      </c>
      <c r="I45" s="59">
        <v>1771.48</v>
      </c>
      <c r="J45" s="59">
        <v>0</v>
      </c>
      <c r="K45" s="61">
        <v>0</v>
      </c>
      <c r="L45" s="60">
        <f t="shared" si="7"/>
        <v>12653.55</v>
      </c>
      <c r="M45" s="59">
        <v>0</v>
      </c>
      <c r="N45" s="59">
        <v>8465.83</v>
      </c>
      <c r="O45" s="61">
        <v>4187.72</v>
      </c>
      <c r="P45" s="62">
        <v>0</v>
      </c>
      <c r="Q45" s="62">
        <v>0</v>
      </c>
      <c r="R45" s="62">
        <v>0</v>
      </c>
      <c r="S45" s="62">
        <f t="shared" si="8"/>
        <v>15673.440000000002</v>
      </c>
      <c r="T45" s="62">
        <v>0</v>
      </c>
      <c r="U45" s="62">
        <f t="shared" si="9"/>
        <v>15673.440000000002</v>
      </c>
      <c r="V45" s="62">
        <v>0</v>
      </c>
    </row>
    <row r="46" spans="2:22" x14ac:dyDescent="0.25">
      <c r="B46" s="37" t="s">
        <v>66</v>
      </c>
      <c r="C46" s="59">
        <f t="shared" si="5"/>
        <v>18557.427380000001</v>
      </c>
      <c r="D46" s="59">
        <v>6435.7560100000001</v>
      </c>
      <c r="E46" s="60">
        <f t="shared" si="6"/>
        <v>3978.9494800000002</v>
      </c>
      <c r="F46" s="59">
        <v>2867.9494800000002</v>
      </c>
      <c r="G46" s="61">
        <v>1111</v>
      </c>
      <c r="H46" s="59">
        <v>4209.3859599999996</v>
      </c>
      <c r="I46" s="59">
        <v>2411.6550000000002</v>
      </c>
      <c r="J46" s="59">
        <v>1508.5101999999999</v>
      </c>
      <c r="K46" s="61">
        <v>13.170730000000001</v>
      </c>
      <c r="L46" s="60">
        <f t="shared" si="7"/>
        <v>114277.28292000001</v>
      </c>
      <c r="M46" s="59">
        <v>6832.7302</v>
      </c>
      <c r="N46" s="59">
        <v>100871.21</v>
      </c>
      <c r="O46" s="61">
        <v>6573.3427199999996</v>
      </c>
      <c r="P46" s="62">
        <v>235.66504</v>
      </c>
      <c r="Q46" s="62">
        <v>1380.6572900000001</v>
      </c>
      <c r="R46" s="62">
        <v>0</v>
      </c>
      <c r="S46" s="62">
        <f t="shared" si="8"/>
        <v>134451.03263</v>
      </c>
      <c r="T46" s="62">
        <v>0</v>
      </c>
      <c r="U46" s="62">
        <f t="shared" si="9"/>
        <v>134451.03263</v>
      </c>
      <c r="V46" s="62">
        <v>0</v>
      </c>
    </row>
    <row r="47" spans="2:22" x14ac:dyDescent="0.25">
      <c r="B47" s="37" t="s">
        <v>68</v>
      </c>
      <c r="C47" s="59">
        <f t="shared" si="5"/>
        <v>12735.37</v>
      </c>
      <c r="D47" s="59">
        <v>5415.76</v>
      </c>
      <c r="E47" s="60">
        <f t="shared" si="6"/>
        <v>1522.08</v>
      </c>
      <c r="F47" s="59">
        <v>872.82</v>
      </c>
      <c r="G47" s="61">
        <v>649.26</v>
      </c>
      <c r="H47" s="59">
        <v>5340.77</v>
      </c>
      <c r="I47" s="59">
        <v>456.76</v>
      </c>
      <c r="J47" s="59">
        <v>0</v>
      </c>
      <c r="K47" s="61">
        <v>0</v>
      </c>
      <c r="L47" s="60">
        <f t="shared" si="7"/>
        <v>6901.18</v>
      </c>
      <c r="M47" s="59">
        <v>1351.49</v>
      </c>
      <c r="N47" s="59">
        <v>1545.49</v>
      </c>
      <c r="O47" s="61">
        <v>4004.2</v>
      </c>
      <c r="P47" s="62">
        <v>99.98</v>
      </c>
      <c r="Q47" s="62">
        <v>0</v>
      </c>
      <c r="R47" s="62">
        <v>0</v>
      </c>
      <c r="S47" s="62">
        <f t="shared" si="8"/>
        <v>19736.53</v>
      </c>
      <c r="T47" s="62">
        <v>0</v>
      </c>
      <c r="U47" s="62">
        <f t="shared" si="9"/>
        <v>19736.53</v>
      </c>
      <c r="V47" s="62">
        <v>0</v>
      </c>
    </row>
    <row r="48" spans="2:22" x14ac:dyDescent="0.25">
      <c r="B48" s="37" t="s">
        <v>70</v>
      </c>
      <c r="C48" s="59">
        <f t="shared" si="5"/>
        <v>0</v>
      </c>
      <c r="D48" s="59">
        <v>0</v>
      </c>
      <c r="E48" s="60">
        <f t="shared" si="6"/>
        <v>0</v>
      </c>
      <c r="F48" s="59">
        <v>0</v>
      </c>
      <c r="G48" s="61">
        <v>0</v>
      </c>
      <c r="H48" s="59">
        <v>0</v>
      </c>
      <c r="I48" s="59">
        <v>0</v>
      </c>
      <c r="J48" s="59">
        <v>0</v>
      </c>
      <c r="K48" s="61">
        <v>0</v>
      </c>
      <c r="L48" s="60">
        <f t="shared" si="7"/>
        <v>13690</v>
      </c>
      <c r="M48" s="59">
        <v>38</v>
      </c>
      <c r="N48" s="59">
        <v>0</v>
      </c>
      <c r="O48" s="61">
        <v>13652</v>
      </c>
      <c r="P48" s="62">
        <v>0</v>
      </c>
      <c r="Q48" s="62">
        <v>0</v>
      </c>
      <c r="R48" s="62">
        <v>0</v>
      </c>
      <c r="S48" s="62">
        <f t="shared" si="8"/>
        <v>13690</v>
      </c>
      <c r="T48" s="62">
        <v>0</v>
      </c>
      <c r="U48" s="62">
        <f t="shared" si="9"/>
        <v>13690</v>
      </c>
      <c r="V48" s="62">
        <v>0</v>
      </c>
    </row>
    <row r="49" spans="2:22" x14ac:dyDescent="0.25">
      <c r="B49" s="37" t="s">
        <v>72</v>
      </c>
      <c r="C49" s="59">
        <f t="shared" si="5"/>
        <v>0</v>
      </c>
      <c r="D49" s="59">
        <v>0</v>
      </c>
      <c r="E49" s="60">
        <f t="shared" si="6"/>
        <v>0</v>
      </c>
      <c r="F49" s="59">
        <v>0</v>
      </c>
      <c r="G49" s="61">
        <v>0</v>
      </c>
      <c r="H49" s="59">
        <v>0</v>
      </c>
      <c r="I49" s="59">
        <v>0</v>
      </c>
      <c r="J49" s="59">
        <v>0</v>
      </c>
      <c r="K49" s="61">
        <v>0</v>
      </c>
      <c r="L49" s="60">
        <f t="shared" si="7"/>
        <v>0</v>
      </c>
      <c r="M49" s="59">
        <v>0</v>
      </c>
      <c r="N49" s="59">
        <v>0</v>
      </c>
      <c r="O49" s="61">
        <v>0</v>
      </c>
      <c r="P49" s="62">
        <v>0</v>
      </c>
      <c r="Q49" s="62">
        <v>0</v>
      </c>
      <c r="R49" s="62">
        <v>0</v>
      </c>
      <c r="S49" s="62">
        <f t="shared" si="8"/>
        <v>0</v>
      </c>
      <c r="T49" s="62">
        <v>0</v>
      </c>
      <c r="U49" s="62">
        <f t="shared" si="9"/>
        <v>0</v>
      </c>
      <c r="V49" s="62">
        <v>0</v>
      </c>
    </row>
    <row r="50" spans="2:22" x14ac:dyDescent="0.25">
      <c r="B50" s="37" t="s">
        <v>74</v>
      </c>
      <c r="C50" s="59">
        <f t="shared" si="5"/>
        <v>16285.517020000001</v>
      </c>
      <c r="D50" s="59">
        <v>14563.400310000001</v>
      </c>
      <c r="E50" s="60">
        <f t="shared" si="6"/>
        <v>1722.11671</v>
      </c>
      <c r="F50" s="59">
        <v>0</v>
      </c>
      <c r="G50" s="61">
        <v>1722.11671</v>
      </c>
      <c r="H50" s="59">
        <v>0</v>
      </c>
      <c r="I50" s="59">
        <v>0</v>
      </c>
      <c r="J50" s="59">
        <v>0</v>
      </c>
      <c r="K50" s="61">
        <v>0</v>
      </c>
      <c r="L50" s="60">
        <f t="shared" si="7"/>
        <v>0</v>
      </c>
      <c r="M50" s="59">
        <v>0</v>
      </c>
      <c r="N50" s="59">
        <v>0</v>
      </c>
      <c r="O50" s="61">
        <v>0</v>
      </c>
      <c r="P50" s="62">
        <v>0</v>
      </c>
      <c r="Q50" s="62">
        <v>0</v>
      </c>
      <c r="R50" s="62">
        <v>0</v>
      </c>
      <c r="S50" s="62">
        <f t="shared" si="8"/>
        <v>16285.517020000001</v>
      </c>
      <c r="T50" s="62">
        <v>0</v>
      </c>
      <c r="U50" s="62">
        <f t="shared" si="9"/>
        <v>16285.517020000001</v>
      </c>
      <c r="V50" s="62">
        <v>0</v>
      </c>
    </row>
    <row r="51" spans="2:22" x14ac:dyDescent="0.25">
      <c r="B51" s="37" t="s">
        <v>76</v>
      </c>
      <c r="C51" s="59">
        <f t="shared" si="5"/>
        <v>0</v>
      </c>
      <c r="D51" s="59">
        <v>0</v>
      </c>
      <c r="E51" s="60">
        <f t="shared" si="6"/>
        <v>0</v>
      </c>
      <c r="F51" s="59">
        <v>0</v>
      </c>
      <c r="G51" s="61">
        <v>0</v>
      </c>
      <c r="H51" s="59">
        <v>0</v>
      </c>
      <c r="I51" s="59">
        <v>0</v>
      </c>
      <c r="J51" s="59">
        <v>0</v>
      </c>
      <c r="K51" s="61">
        <v>0</v>
      </c>
      <c r="L51" s="60">
        <f t="shared" si="7"/>
        <v>0</v>
      </c>
      <c r="M51" s="59">
        <v>0</v>
      </c>
      <c r="N51" s="59">
        <v>0</v>
      </c>
      <c r="O51" s="61">
        <v>0</v>
      </c>
      <c r="P51" s="62">
        <v>0</v>
      </c>
      <c r="Q51" s="62">
        <v>0</v>
      </c>
      <c r="R51" s="62">
        <v>0</v>
      </c>
      <c r="S51" s="62">
        <f t="shared" si="8"/>
        <v>0</v>
      </c>
      <c r="T51" s="62">
        <v>0</v>
      </c>
      <c r="U51" s="62">
        <f t="shared" si="9"/>
        <v>0</v>
      </c>
      <c r="V51" s="62">
        <v>0</v>
      </c>
    </row>
    <row r="52" spans="2:22" x14ac:dyDescent="0.25">
      <c r="B52" s="37" t="s">
        <v>78</v>
      </c>
      <c r="C52" s="59">
        <f t="shared" si="5"/>
        <v>7773.1847643579895</v>
      </c>
      <c r="D52" s="59">
        <v>3754.2440381699998</v>
      </c>
      <c r="E52" s="60">
        <f t="shared" si="6"/>
        <v>1171.6999956800009</v>
      </c>
      <c r="F52" s="59">
        <v>202.55999567999999</v>
      </c>
      <c r="G52" s="61">
        <v>969.14000000000101</v>
      </c>
      <c r="H52" s="59">
        <v>1562.4245370000001</v>
      </c>
      <c r="I52" s="59">
        <v>280.03618352999001</v>
      </c>
      <c r="J52" s="59">
        <v>477.52314999999902</v>
      </c>
      <c r="K52" s="61">
        <v>527.25685997799997</v>
      </c>
      <c r="L52" s="60">
        <f t="shared" si="7"/>
        <v>29596.011282768002</v>
      </c>
      <c r="M52" s="59">
        <v>5027.8614539150003</v>
      </c>
      <c r="N52" s="59">
        <v>159.430718404</v>
      </c>
      <c r="O52" s="61">
        <v>24408.719110449001</v>
      </c>
      <c r="P52" s="62">
        <v>5404.8337815949999</v>
      </c>
      <c r="Q52" s="62">
        <v>4376.3567573150003</v>
      </c>
      <c r="R52" s="62">
        <v>5589.0019005899803</v>
      </c>
      <c r="S52" s="62">
        <f t="shared" si="8"/>
        <v>52739.388486625976</v>
      </c>
      <c r="T52" s="62">
        <v>0</v>
      </c>
      <c r="U52" s="62">
        <f t="shared" si="9"/>
        <v>52739.388486625976</v>
      </c>
      <c r="V52" s="62">
        <v>0</v>
      </c>
    </row>
    <row r="53" spans="2:22" x14ac:dyDescent="0.25">
      <c r="B53" s="37" t="s">
        <v>80</v>
      </c>
      <c r="C53" s="59">
        <f t="shared" si="5"/>
        <v>7195.2448199999999</v>
      </c>
      <c r="D53" s="59">
        <v>3234.1831999999999</v>
      </c>
      <c r="E53" s="60">
        <f t="shared" si="6"/>
        <v>1098.1110900000001</v>
      </c>
      <c r="F53" s="59">
        <v>590.38787000000002</v>
      </c>
      <c r="G53" s="61">
        <v>507.72322000000003</v>
      </c>
      <c r="H53" s="59">
        <v>1951.1058800000001</v>
      </c>
      <c r="I53" s="59">
        <v>706.04965000000004</v>
      </c>
      <c r="J53" s="59">
        <v>0</v>
      </c>
      <c r="K53" s="61">
        <v>205.79499999999999</v>
      </c>
      <c r="L53" s="60">
        <f t="shared" si="7"/>
        <v>23570.654070000001</v>
      </c>
      <c r="M53" s="59">
        <v>3138.8401399999998</v>
      </c>
      <c r="N53" s="59">
        <v>17330.857840000001</v>
      </c>
      <c r="O53" s="61">
        <v>3100.9560900000001</v>
      </c>
      <c r="P53" s="62">
        <v>0</v>
      </c>
      <c r="Q53" s="62">
        <v>0</v>
      </c>
      <c r="R53" s="62">
        <v>0</v>
      </c>
      <c r="S53" s="62">
        <f t="shared" si="8"/>
        <v>30765.89889</v>
      </c>
      <c r="T53" s="62">
        <v>0</v>
      </c>
      <c r="U53" s="62">
        <f t="shared" si="9"/>
        <v>30765.89889</v>
      </c>
      <c r="V53" s="62">
        <v>0</v>
      </c>
    </row>
    <row r="54" spans="2:22" x14ac:dyDescent="0.25">
      <c r="B54" s="37" t="s">
        <v>82</v>
      </c>
      <c r="C54" s="59">
        <f t="shared" si="5"/>
        <v>0</v>
      </c>
      <c r="D54" s="59">
        <v>0</v>
      </c>
      <c r="E54" s="60">
        <f t="shared" si="6"/>
        <v>0</v>
      </c>
      <c r="F54" s="59">
        <v>0</v>
      </c>
      <c r="G54" s="61">
        <v>0</v>
      </c>
      <c r="H54" s="59">
        <v>0</v>
      </c>
      <c r="I54" s="59">
        <v>0</v>
      </c>
      <c r="J54" s="59">
        <v>0</v>
      </c>
      <c r="K54" s="61">
        <v>0</v>
      </c>
      <c r="L54" s="60">
        <f t="shared" si="7"/>
        <v>3391</v>
      </c>
      <c r="M54" s="59">
        <v>0</v>
      </c>
      <c r="N54" s="59">
        <v>2515</v>
      </c>
      <c r="O54" s="61">
        <v>876</v>
      </c>
      <c r="P54" s="62">
        <v>76</v>
      </c>
      <c r="Q54" s="62">
        <v>0</v>
      </c>
      <c r="R54" s="62">
        <v>0</v>
      </c>
      <c r="S54" s="62">
        <f t="shared" si="8"/>
        <v>3467</v>
      </c>
      <c r="T54" s="62">
        <v>0</v>
      </c>
      <c r="U54" s="62">
        <f t="shared" si="9"/>
        <v>3467</v>
      </c>
      <c r="V54" s="62">
        <v>0</v>
      </c>
    </row>
    <row r="55" spans="2:22" x14ac:dyDescent="0.25">
      <c r="B55" s="37" t="s">
        <v>84</v>
      </c>
      <c r="C55" s="59">
        <f t="shared" si="5"/>
        <v>38715.71787</v>
      </c>
      <c r="D55" s="59">
        <v>7501.8733499999998</v>
      </c>
      <c r="E55" s="60">
        <f t="shared" si="6"/>
        <v>496.4</v>
      </c>
      <c r="F55" s="59">
        <v>383.24</v>
      </c>
      <c r="G55" s="61">
        <v>113.16</v>
      </c>
      <c r="H55" s="59">
        <v>13004.61659</v>
      </c>
      <c r="I55" s="59">
        <v>7223.4212100000004</v>
      </c>
      <c r="J55" s="59">
        <v>9009.2634199999993</v>
      </c>
      <c r="K55" s="61">
        <v>1480.1433</v>
      </c>
      <c r="L55" s="60">
        <f t="shared" si="7"/>
        <v>70360.379010000004</v>
      </c>
      <c r="M55" s="59">
        <v>12747.670260000001</v>
      </c>
      <c r="N55" s="59">
        <v>30233.43619</v>
      </c>
      <c r="O55" s="61">
        <v>27379.272560000001</v>
      </c>
      <c r="P55" s="62">
        <v>0</v>
      </c>
      <c r="Q55" s="62">
        <v>1257.1635000000001</v>
      </c>
      <c r="R55" s="62">
        <v>0</v>
      </c>
      <c r="S55" s="62">
        <f t="shared" si="8"/>
        <v>110333.26037999999</v>
      </c>
      <c r="T55" s="62">
        <v>6531.42</v>
      </c>
      <c r="U55" s="62">
        <f t="shared" si="9"/>
        <v>116864.68037999999</v>
      </c>
      <c r="V55" s="62">
        <v>0</v>
      </c>
    </row>
    <row r="56" spans="2:22" x14ac:dyDescent="0.25">
      <c r="B56" s="37" t="s">
        <v>86</v>
      </c>
      <c r="C56" s="59">
        <f t="shared" si="5"/>
        <v>50459.686061863948</v>
      </c>
      <c r="D56" s="59">
        <v>21593.279749470301</v>
      </c>
      <c r="E56" s="60">
        <f t="shared" si="6"/>
        <v>13462.4042298365</v>
      </c>
      <c r="F56" s="59">
        <v>12427.2796959725</v>
      </c>
      <c r="G56" s="61">
        <v>1035.1245338640001</v>
      </c>
      <c r="H56" s="59">
        <v>6533.6499707012999</v>
      </c>
      <c r="I56" s="59">
        <v>7205.43215185585</v>
      </c>
      <c r="J56" s="59">
        <v>1234.7199700000001</v>
      </c>
      <c r="K56" s="61">
        <v>430.19999000000001</v>
      </c>
      <c r="L56" s="60">
        <f t="shared" si="7"/>
        <v>94218.484935751796</v>
      </c>
      <c r="M56" s="59">
        <v>11783.026161522899</v>
      </c>
      <c r="N56" s="59">
        <v>45158.923578344402</v>
      </c>
      <c r="O56" s="61">
        <v>37276.535195884499</v>
      </c>
      <c r="P56" s="62">
        <v>74.424629193678498</v>
      </c>
      <c r="Q56" s="62">
        <v>75.073980000000006</v>
      </c>
      <c r="R56" s="62">
        <v>0</v>
      </c>
      <c r="S56" s="62">
        <f t="shared" si="8"/>
        <v>144827.66960680939</v>
      </c>
      <c r="T56" s="62">
        <v>0</v>
      </c>
      <c r="U56" s="62">
        <f t="shared" si="9"/>
        <v>144827.66960680939</v>
      </c>
      <c r="V56" s="62">
        <v>0</v>
      </c>
    </row>
    <row r="57" spans="2:22" x14ac:dyDescent="0.25">
      <c r="B57" s="37" t="s">
        <v>88</v>
      </c>
      <c r="C57" s="59">
        <f t="shared" si="5"/>
        <v>66485.460420000003</v>
      </c>
      <c r="D57" s="59">
        <v>64555.388429999999</v>
      </c>
      <c r="E57" s="60">
        <f t="shared" si="6"/>
        <v>612.01298999999995</v>
      </c>
      <c r="F57" s="59">
        <v>612.01298999999995</v>
      </c>
      <c r="G57" s="61">
        <v>0</v>
      </c>
      <c r="H57" s="59">
        <v>0</v>
      </c>
      <c r="I57" s="59">
        <v>0</v>
      </c>
      <c r="J57" s="59">
        <v>0</v>
      </c>
      <c r="K57" s="61">
        <v>1318.059</v>
      </c>
      <c r="L57" s="60">
        <f t="shared" si="7"/>
        <v>0</v>
      </c>
      <c r="M57" s="59">
        <v>0</v>
      </c>
      <c r="N57" s="59">
        <v>0</v>
      </c>
      <c r="O57" s="61">
        <v>0</v>
      </c>
      <c r="P57" s="62">
        <v>0</v>
      </c>
      <c r="Q57" s="62">
        <v>0</v>
      </c>
      <c r="R57" s="62">
        <v>0</v>
      </c>
      <c r="S57" s="62">
        <f t="shared" si="8"/>
        <v>66485.460420000003</v>
      </c>
      <c r="T57" s="62">
        <v>0</v>
      </c>
      <c r="U57" s="62">
        <f t="shared" si="9"/>
        <v>66485.460420000003</v>
      </c>
      <c r="V57" s="62">
        <v>0</v>
      </c>
    </row>
    <row r="58" spans="2:22" x14ac:dyDescent="0.25">
      <c r="B58" s="37" t="s">
        <v>90</v>
      </c>
      <c r="C58" s="59">
        <f t="shared" si="5"/>
        <v>84237.307000000001</v>
      </c>
      <c r="D58" s="59">
        <v>55077.152000000002</v>
      </c>
      <c r="E58" s="60">
        <f t="shared" si="6"/>
        <v>6346.7939999999999</v>
      </c>
      <c r="F58" s="59">
        <v>4536.4840000000004</v>
      </c>
      <c r="G58" s="61">
        <v>1810.31</v>
      </c>
      <c r="H58" s="59">
        <v>16870.991000000002</v>
      </c>
      <c r="I58" s="59">
        <v>4005.9160000000002</v>
      </c>
      <c r="J58" s="59">
        <v>1291.5</v>
      </c>
      <c r="K58" s="61">
        <v>644.95399999999995</v>
      </c>
      <c r="L58" s="60">
        <f t="shared" si="7"/>
        <v>165703.136</v>
      </c>
      <c r="M58" s="59">
        <v>1936.771</v>
      </c>
      <c r="N58" s="59">
        <v>135629.522</v>
      </c>
      <c r="O58" s="61">
        <v>28136.843000000001</v>
      </c>
      <c r="P58" s="62">
        <v>1436.136</v>
      </c>
      <c r="Q58" s="62">
        <v>702.72199999999998</v>
      </c>
      <c r="R58" s="62">
        <v>0</v>
      </c>
      <c r="S58" s="62">
        <f t="shared" si="8"/>
        <v>252079.30099999998</v>
      </c>
      <c r="T58" s="62">
        <v>0</v>
      </c>
      <c r="U58" s="62">
        <f t="shared" si="9"/>
        <v>252079.30099999998</v>
      </c>
      <c r="V58" s="62">
        <v>0</v>
      </c>
    </row>
    <row r="59" spans="2:22" x14ac:dyDescent="0.25">
      <c r="B59" s="37" t="s">
        <v>92</v>
      </c>
      <c r="C59" s="59">
        <f t="shared" si="5"/>
        <v>15184</v>
      </c>
      <c r="D59" s="59">
        <v>0</v>
      </c>
      <c r="E59" s="60">
        <f t="shared" si="6"/>
        <v>0</v>
      </c>
      <c r="F59" s="59">
        <v>0</v>
      </c>
      <c r="G59" s="61">
        <v>0</v>
      </c>
      <c r="H59" s="59">
        <v>15184</v>
      </c>
      <c r="I59" s="59">
        <v>0</v>
      </c>
      <c r="J59" s="59">
        <v>0</v>
      </c>
      <c r="K59" s="61">
        <v>0</v>
      </c>
      <c r="L59" s="60">
        <f t="shared" si="7"/>
        <v>0</v>
      </c>
      <c r="M59" s="59">
        <v>0</v>
      </c>
      <c r="N59" s="59">
        <v>0</v>
      </c>
      <c r="O59" s="61">
        <v>0</v>
      </c>
      <c r="P59" s="62">
        <v>0</v>
      </c>
      <c r="Q59" s="62">
        <v>0</v>
      </c>
      <c r="R59" s="62">
        <v>0</v>
      </c>
      <c r="S59" s="62">
        <f t="shared" si="8"/>
        <v>15184</v>
      </c>
      <c r="T59" s="62">
        <v>0</v>
      </c>
      <c r="U59" s="62">
        <f t="shared" si="9"/>
        <v>15184</v>
      </c>
      <c r="V59" s="62">
        <v>0</v>
      </c>
    </row>
    <row r="60" spans="2:22" x14ac:dyDescent="0.25">
      <c r="B60" s="37" t="s">
        <v>94</v>
      </c>
      <c r="C60" s="59">
        <f t="shared" si="5"/>
        <v>507</v>
      </c>
      <c r="D60" s="59">
        <v>350</v>
      </c>
      <c r="E60" s="60">
        <f t="shared" si="6"/>
        <v>0</v>
      </c>
      <c r="F60" s="59">
        <v>0</v>
      </c>
      <c r="G60" s="61">
        <v>0</v>
      </c>
      <c r="H60" s="59">
        <v>0</v>
      </c>
      <c r="I60" s="59">
        <v>157</v>
      </c>
      <c r="J60" s="59">
        <v>0</v>
      </c>
      <c r="K60" s="61">
        <v>0</v>
      </c>
      <c r="L60" s="60">
        <f t="shared" si="7"/>
        <v>14495</v>
      </c>
      <c r="M60" s="59">
        <v>0</v>
      </c>
      <c r="N60" s="59">
        <v>5921</v>
      </c>
      <c r="O60" s="61">
        <v>8574</v>
      </c>
      <c r="P60" s="62">
        <v>0</v>
      </c>
      <c r="Q60" s="62">
        <v>0</v>
      </c>
      <c r="R60" s="62">
        <v>0</v>
      </c>
      <c r="S60" s="62">
        <f t="shared" si="8"/>
        <v>15002</v>
      </c>
      <c r="T60" s="62">
        <v>0</v>
      </c>
      <c r="U60" s="62">
        <f t="shared" si="9"/>
        <v>15002</v>
      </c>
      <c r="V60" s="62">
        <v>0</v>
      </c>
    </row>
    <row r="61" spans="2:22" x14ac:dyDescent="0.25">
      <c r="B61" s="37" t="s">
        <v>96</v>
      </c>
      <c r="C61" s="59">
        <f t="shared" si="5"/>
        <v>0</v>
      </c>
      <c r="D61" s="59">
        <v>0</v>
      </c>
      <c r="E61" s="60">
        <f t="shared" si="6"/>
        <v>0</v>
      </c>
      <c r="F61" s="59">
        <v>0</v>
      </c>
      <c r="G61" s="61">
        <v>0</v>
      </c>
      <c r="H61" s="59">
        <v>0</v>
      </c>
      <c r="I61" s="59">
        <v>0</v>
      </c>
      <c r="J61" s="59">
        <v>0</v>
      </c>
      <c r="K61" s="61">
        <v>0</v>
      </c>
      <c r="L61" s="60">
        <f t="shared" si="7"/>
        <v>0</v>
      </c>
      <c r="M61" s="59">
        <v>0</v>
      </c>
      <c r="N61" s="59">
        <v>0</v>
      </c>
      <c r="O61" s="61">
        <v>0</v>
      </c>
      <c r="P61" s="62">
        <v>0</v>
      </c>
      <c r="Q61" s="62">
        <v>0</v>
      </c>
      <c r="R61" s="62">
        <v>0</v>
      </c>
      <c r="S61" s="62">
        <f t="shared" si="8"/>
        <v>0</v>
      </c>
      <c r="T61" s="62">
        <v>0</v>
      </c>
      <c r="U61" s="62">
        <f t="shared" si="9"/>
        <v>0</v>
      </c>
      <c r="V61" s="62">
        <v>0</v>
      </c>
    </row>
    <row r="62" spans="2:22" x14ac:dyDescent="0.25">
      <c r="B62" s="37" t="s">
        <v>98</v>
      </c>
      <c r="C62" s="59">
        <f t="shared" si="5"/>
        <v>0</v>
      </c>
      <c r="D62" s="59">
        <v>0</v>
      </c>
      <c r="E62" s="60">
        <f t="shared" si="6"/>
        <v>0</v>
      </c>
      <c r="F62" s="59">
        <v>0</v>
      </c>
      <c r="G62" s="61">
        <v>0</v>
      </c>
      <c r="H62" s="59">
        <v>0</v>
      </c>
      <c r="I62" s="59">
        <v>0</v>
      </c>
      <c r="J62" s="59">
        <v>0</v>
      </c>
      <c r="K62" s="61">
        <v>0</v>
      </c>
      <c r="L62" s="60">
        <f t="shared" si="7"/>
        <v>0</v>
      </c>
      <c r="M62" s="59">
        <v>0</v>
      </c>
      <c r="N62" s="59">
        <v>0</v>
      </c>
      <c r="O62" s="61">
        <v>0</v>
      </c>
      <c r="P62" s="62">
        <v>0</v>
      </c>
      <c r="Q62" s="62">
        <v>0</v>
      </c>
      <c r="R62" s="62">
        <v>0</v>
      </c>
      <c r="S62" s="62">
        <f t="shared" si="8"/>
        <v>0</v>
      </c>
      <c r="T62" s="62">
        <v>0</v>
      </c>
      <c r="U62" s="62">
        <f t="shared" si="9"/>
        <v>0</v>
      </c>
      <c r="V62" s="62">
        <v>0</v>
      </c>
    </row>
    <row r="63" spans="2:22" ht="15.75" thickBot="1" x14ac:dyDescent="0.3">
      <c r="B63" s="3" t="s">
        <v>100</v>
      </c>
      <c r="C63" s="63">
        <f>SUM(D63,F63:K63)</f>
        <v>7916.96</v>
      </c>
      <c r="D63" s="63">
        <v>7796.96</v>
      </c>
      <c r="E63" s="64">
        <f>SUM(F63:G63)</f>
        <v>0</v>
      </c>
      <c r="F63" s="63">
        <v>0</v>
      </c>
      <c r="G63" s="65">
        <v>0</v>
      </c>
      <c r="H63" s="63">
        <v>0</v>
      </c>
      <c r="I63" s="63">
        <v>0</v>
      </c>
      <c r="J63" s="63">
        <v>0</v>
      </c>
      <c r="K63" s="65">
        <v>120</v>
      </c>
      <c r="L63" s="64">
        <f>SUM(M63:O63)</f>
        <v>0</v>
      </c>
      <c r="M63" s="63">
        <v>0</v>
      </c>
      <c r="N63" s="63">
        <v>0</v>
      </c>
      <c r="O63" s="65">
        <v>0</v>
      </c>
      <c r="P63" s="66">
        <v>0</v>
      </c>
      <c r="Q63" s="66">
        <v>0</v>
      </c>
      <c r="R63" s="66">
        <v>0</v>
      </c>
      <c r="S63" s="66">
        <f>SUM(D63,F63:G63,H63:K63,M63:O63,P63,Q63,R63)</f>
        <v>7916.96</v>
      </c>
      <c r="T63" s="66">
        <v>0</v>
      </c>
      <c r="U63" s="66">
        <f>S63+T63</f>
        <v>7916.96</v>
      </c>
      <c r="V63" s="66">
        <v>0</v>
      </c>
    </row>
    <row r="66" spans="2:22" ht="21" x14ac:dyDescent="0.35">
      <c r="B66" s="4" t="s">
        <v>34</v>
      </c>
    </row>
    <row r="67" spans="2:22" ht="15.75" thickBot="1" x14ac:dyDescent="0.3"/>
    <row r="68" spans="2:22" s="79" customFormat="1" ht="72.75" x14ac:dyDescent="0.25">
      <c r="B68" s="84" t="s">
        <v>28</v>
      </c>
      <c r="C68" s="85" t="s">
        <v>24</v>
      </c>
      <c r="D68" s="86" t="s">
        <v>29</v>
      </c>
      <c r="E68" s="86" t="s">
        <v>30</v>
      </c>
      <c r="F68" s="87" t="s">
        <v>25</v>
      </c>
      <c r="G68" s="88" t="s">
        <v>8</v>
      </c>
      <c r="H68" s="88" t="s">
        <v>12</v>
      </c>
      <c r="I68" s="89" t="s">
        <v>37</v>
      </c>
      <c r="J68" s="90" t="s">
        <v>26</v>
      </c>
      <c r="K68" s="91"/>
      <c r="L68" s="90" t="s">
        <v>27</v>
      </c>
      <c r="M68" s="92"/>
      <c r="N68" s="92"/>
      <c r="O68" s="92"/>
      <c r="P68" s="92"/>
      <c r="Q68" s="92"/>
      <c r="R68" s="92"/>
      <c r="S68" s="92"/>
      <c r="T68" s="92"/>
      <c r="U68" s="92"/>
      <c r="V68" s="92"/>
    </row>
    <row r="69" spans="2:22" x14ac:dyDescent="0.25">
      <c r="B69" s="36" t="s">
        <v>50</v>
      </c>
      <c r="C69" s="59">
        <f t="shared" ref="C69:C96" si="10">SUM(D69:F69)</f>
        <v>21</v>
      </c>
      <c r="D69" s="67">
        <v>8</v>
      </c>
      <c r="E69" s="67">
        <v>0</v>
      </c>
      <c r="F69" s="68">
        <v>13</v>
      </c>
      <c r="G69" s="69">
        <v>0</v>
      </c>
      <c r="H69" s="69">
        <v>0</v>
      </c>
      <c r="I69" s="69">
        <v>1</v>
      </c>
      <c r="J69" s="69">
        <v>0</v>
      </c>
      <c r="K69" s="7"/>
      <c r="L69" s="73">
        <f t="shared" ref="L69:L96" si="11">SUM(C69,G69,H69,I69,J69)</f>
        <v>22</v>
      </c>
    </row>
    <row r="70" spans="2:22" x14ac:dyDescent="0.25">
      <c r="B70" s="37" t="s">
        <v>52</v>
      </c>
      <c r="C70" s="59">
        <f t="shared" si="10"/>
        <v>0</v>
      </c>
      <c r="D70" s="67">
        <v>0</v>
      </c>
      <c r="E70" s="67">
        <v>0</v>
      </c>
      <c r="F70" s="68">
        <v>0</v>
      </c>
      <c r="G70" s="69">
        <v>152</v>
      </c>
      <c r="H70" s="69">
        <v>0</v>
      </c>
      <c r="I70" s="69">
        <v>0</v>
      </c>
      <c r="J70" s="69">
        <v>0</v>
      </c>
      <c r="K70" s="7"/>
      <c r="L70" s="73">
        <f t="shared" si="11"/>
        <v>152</v>
      </c>
    </row>
    <row r="71" spans="2:22" x14ac:dyDescent="0.25">
      <c r="B71" s="37" t="s">
        <v>54</v>
      </c>
      <c r="C71" s="59">
        <f t="shared" si="10"/>
        <v>0</v>
      </c>
      <c r="D71" s="67">
        <v>0</v>
      </c>
      <c r="E71" s="67">
        <v>0</v>
      </c>
      <c r="F71" s="68">
        <v>0</v>
      </c>
      <c r="G71" s="69">
        <v>0</v>
      </c>
      <c r="H71" s="69">
        <v>0</v>
      </c>
      <c r="I71" s="69">
        <v>0</v>
      </c>
      <c r="J71" s="69">
        <v>0</v>
      </c>
      <c r="K71" s="7"/>
      <c r="L71" s="73">
        <f t="shared" si="11"/>
        <v>0</v>
      </c>
    </row>
    <row r="72" spans="2:22" x14ac:dyDescent="0.25">
      <c r="B72" s="37" t="s">
        <v>56</v>
      </c>
      <c r="C72" s="59">
        <f t="shared" si="10"/>
        <v>3</v>
      </c>
      <c r="D72" s="67">
        <v>0</v>
      </c>
      <c r="E72" s="67">
        <v>3</v>
      </c>
      <c r="F72" s="68">
        <v>0</v>
      </c>
      <c r="G72" s="69">
        <v>65</v>
      </c>
      <c r="H72" s="69">
        <v>0</v>
      </c>
      <c r="I72" s="69">
        <v>0</v>
      </c>
      <c r="J72" s="69">
        <v>0</v>
      </c>
      <c r="K72" s="7"/>
      <c r="L72" s="73">
        <f t="shared" si="11"/>
        <v>68</v>
      </c>
    </row>
    <row r="73" spans="2:22" x14ac:dyDescent="0.25">
      <c r="B73" s="37" t="s">
        <v>58</v>
      </c>
      <c r="C73" s="59">
        <f t="shared" si="10"/>
        <v>0</v>
      </c>
      <c r="D73" s="67">
        <v>0</v>
      </c>
      <c r="E73" s="67">
        <v>0</v>
      </c>
      <c r="F73" s="68">
        <v>0</v>
      </c>
      <c r="G73" s="69">
        <v>0</v>
      </c>
      <c r="H73" s="69">
        <v>0</v>
      </c>
      <c r="I73" s="69">
        <v>0</v>
      </c>
      <c r="J73" s="69">
        <v>0</v>
      </c>
      <c r="K73" s="7"/>
      <c r="L73" s="73">
        <f t="shared" si="11"/>
        <v>0</v>
      </c>
    </row>
    <row r="74" spans="2:22" x14ac:dyDescent="0.25">
      <c r="B74" s="37" t="s">
        <v>60</v>
      </c>
      <c r="C74" s="59">
        <f t="shared" si="10"/>
        <v>0</v>
      </c>
      <c r="D74" s="67">
        <v>0</v>
      </c>
      <c r="E74" s="67">
        <v>0</v>
      </c>
      <c r="F74" s="68">
        <v>0</v>
      </c>
      <c r="G74" s="69">
        <v>0</v>
      </c>
      <c r="H74" s="69">
        <v>0</v>
      </c>
      <c r="I74" s="69">
        <v>0</v>
      </c>
      <c r="J74" s="69">
        <v>0</v>
      </c>
      <c r="K74" s="7"/>
      <c r="L74" s="73">
        <f t="shared" si="11"/>
        <v>0</v>
      </c>
    </row>
    <row r="75" spans="2:22" x14ac:dyDescent="0.25">
      <c r="B75" s="37" t="s">
        <v>62</v>
      </c>
      <c r="C75" s="59">
        <f t="shared" si="10"/>
        <v>1</v>
      </c>
      <c r="D75" s="67">
        <v>0</v>
      </c>
      <c r="E75" s="67">
        <v>1</v>
      </c>
      <c r="F75" s="68">
        <v>0</v>
      </c>
      <c r="G75" s="69">
        <v>77</v>
      </c>
      <c r="H75" s="69">
        <v>0</v>
      </c>
      <c r="I75" s="69">
        <v>0</v>
      </c>
      <c r="J75" s="69">
        <v>0</v>
      </c>
      <c r="K75" s="7"/>
      <c r="L75" s="73">
        <f t="shared" si="11"/>
        <v>78</v>
      </c>
    </row>
    <row r="76" spans="2:22" x14ac:dyDescent="0.25">
      <c r="B76" s="37" t="s">
        <v>64</v>
      </c>
      <c r="C76" s="59">
        <f t="shared" si="10"/>
        <v>0</v>
      </c>
      <c r="D76" s="67">
        <v>0</v>
      </c>
      <c r="E76" s="67">
        <v>0</v>
      </c>
      <c r="F76" s="68">
        <v>0</v>
      </c>
      <c r="G76" s="69">
        <v>0</v>
      </c>
      <c r="H76" s="69">
        <v>0</v>
      </c>
      <c r="I76" s="69">
        <v>0</v>
      </c>
      <c r="J76" s="69">
        <v>0</v>
      </c>
      <c r="K76" s="7"/>
      <c r="L76" s="73">
        <f t="shared" si="11"/>
        <v>0</v>
      </c>
    </row>
    <row r="77" spans="2:22" x14ac:dyDescent="0.25">
      <c r="B77" s="37" t="s">
        <v>66</v>
      </c>
      <c r="C77" s="59">
        <f t="shared" si="10"/>
        <v>0</v>
      </c>
      <c r="D77" s="67">
        <v>0</v>
      </c>
      <c r="E77" s="67">
        <v>0</v>
      </c>
      <c r="F77" s="68">
        <v>0</v>
      </c>
      <c r="G77" s="69">
        <v>0</v>
      </c>
      <c r="H77" s="69">
        <v>0</v>
      </c>
      <c r="I77" s="69">
        <v>0</v>
      </c>
      <c r="J77" s="69">
        <v>0</v>
      </c>
      <c r="K77" s="7"/>
      <c r="L77" s="73">
        <f t="shared" si="11"/>
        <v>0</v>
      </c>
    </row>
    <row r="78" spans="2:22" x14ac:dyDescent="0.25">
      <c r="B78" s="37" t="s">
        <v>68</v>
      </c>
      <c r="C78" s="59">
        <f t="shared" si="10"/>
        <v>0</v>
      </c>
      <c r="D78" s="67">
        <v>0</v>
      </c>
      <c r="E78" s="67">
        <v>0</v>
      </c>
      <c r="F78" s="68">
        <v>0</v>
      </c>
      <c r="G78" s="69">
        <v>0</v>
      </c>
      <c r="H78" s="69">
        <v>0</v>
      </c>
      <c r="I78" s="69">
        <v>0</v>
      </c>
      <c r="J78" s="69">
        <v>0</v>
      </c>
      <c r="K78" s="7"/>
      <c r="L78" s="73">
        <f t="shared" si="11"/>
        <v>0</v>
      </c>
    </row>
    <row r="79" spans="2:22" x14ac:dyDescent="0.25">
      <c r="B79" s="37" t="s">
        <v>70</v>
      </c>
      <c r="C79" s="59">
        <f t="shared" si="10"/>
        <v>90</v>
      </c>
      <c r="D79" s="67">
        <v>90</v>
      </c>
      <c r="E79" s="67">
        <v>0</v>
      </c>
      <c r="F79" s="68">
        <v>0</v>
      </c>
      <c r="G79" s="69">
        <v>0</v>
      </c>
      <c r="H79" s="69">
        <v>0</v>
      </c>
      <c r="I79" s="69">
        <v>0</v>
      </c>
      <c r="J79" s="69">
        <v>0</v>
      </c>
      <c r="K79" s="7"/>
      <c r="L79" s="73">
        <f t="shared" si="11"/>
        <v>90</v>
      </c>
    </row>
    <row r="80" spans="2:22" x14ac:dyDescent="0.25">
      <c r="B80" s="37" t="s">
        <v>72</v>
      </c>
      <c r="C80" s="59">
        <f t="shared" si="10"/>
        <v>0</v>
      </c>
      <c r="D80" s="67">
        <v>0</v>
      </c>
      <c r="E80" s="67">
        <v>0</v>
      </c>
      <c r="F80" s="68">
        <v>0</v>
      </c>
      <c r="G80" s="69">
        <v>0</v>
      </c>
      <c r="H80" s="69">
        <v>0</v>
      </c>
      <c r="I80" s="69">
        <v>0</v>
      </c>
      <c r="J80" s="69">
        <v>0</v>
      </c>
      <c r="K80" s="7"/>
      <c r="L80" s="73">
        <f t="shared" si="11"/>
        <v>0</v>
      </c>
    </row>
    <row r="81" spans="2:12" x14ac:dyDescent="0.25">
      <c r="B81" s="37" t="s">
        <v>74</v>
      </c>
      <c r="C81" s="59">
        <f t="shared" si="10"/>
        <v>11231</v>
      </c>
      <c r="D81" s="67">
        <v>8204</v>
      </c>
      <c r="E81" s="67">
        <v>3025</v>
      </c>
      <c r="F81" s="68">
        <v>2</v>
      </c>
      <c r="G81" s="69">
        <v>0</v>
      </c>
      <c r="H81" s="69">
        <v>0</v>
      </c>
      <c r="I81" s="69">
        <v>0</v>
      </c>
      <c r="J81" s="69">
        <v>0</v>
      </c>
      <c r="K81" s="7"/>
      <c r="L81" s="73">
        <f t="shared" si="11"/>
        <v>11231</v>
      </c>
    </row>
    <row r="82" spans="2:12" x14ac:dyDescent="0.25">
      <c r="B82" s="37" t="s">
        <v>76</v>
      </c>
      <c r="C82" s="59">
        <f t="shared" si="10"/>
        <v>0</v>
      </c>
      <c r="D82" s="67">
        <v>0</v>
      </c>
      <c r="E82" s="67">
        <v>0</v>
      </c>
      <c r="F82" s="68">
        <v>0</v>
      </c>
      <c r="G82" s="69">
        <v>0</v>
      </c>
      <c r="H82" s="69">
        <v>0</v>
      </c>
      <c r="I82" s="69">
        <v>0</v>
      </c>
      <c r="J82" s="69">
        <v>0</v>
      </c>
      <c r="K82" s="7"/>
      <c r="L82" s="73">
        <f t="shared" si="11"/>
        <v>0</v>
      </c>
    </row>
    <row r="83" spans="2:12" x14ac:dyDescent="0.25">
      <c r="B83" s="37" t="s">
        <v>78</v>
      </c>
      <c r="C83" s="59">
        <f t="shared" si="10"/>
        <v>0</v>
      </c>
      <c r="D83" s="67">
        <v>0</v>
      </c>
      <c r="E83" s="67">
        <v>0</v>
      </c>
      <c r="F83" s="68">
        <v>0</v>
      </c>
      <c r="G83" s="69">
        <v>0</v>
      </c>
      <c r="H83" s="69">
        <v>0</v>
      </c>
      <c r="I83" s="69">
        <v>0</v>
      </c>
      <c r="J83" s="69">
        <v>0</v>
      </c>
      <c r="K83" s="7"/>
      <c r="L83" s="73">
        <f t="shared" si="11"/>
        <v>0</v>
      </c>
    </row>
    <row r="84" spans="2:12" x14ac:dyDescent="0.25">
      <c r="B84" s="37" t="s">
        <v>80</v>
      </c>
      <c r="C84" s="59">
        <f t="shared" si="10"/>
        <v>0</v>
      </c>
      <c r="D84" s="67">
        <v>0</v>
      </c>
      <c r="E84" s="67">
        <v>0</v>
      </c>
      <c r="F84" s="68">
        <v>0</v>
      </c>
      <c r="G84" s="69">
        <v>0</v>
      </c>
      <c r="H84" s="69">
        <v>0</v>
      </c>
      <c r="I84" s="69">
        <v>0</v>
      </c>
      <c r="J84" s="69">
        <v>0</v>
      </c>
      <c r="K84" s="7"/>
      <c r="L84" s="73">
        <f t="shared" si="11"/>
        <v>0</v>
      </c>
    </row>
    <row r="85" spans="2:12" x14ac:dyDescent="0.25">
      <c r="B85" s="37" t="s">
        <v>82</v>
      </c>
      <c r="C85" s="59">
        <f t="shared" si="10"/>
        <v>0</v>
      </c>
      <c r="D85" s="67">
        <v>0</v>
      </c>
      <c r="E85" s="67">
        <v>0</v>
      </c>
      <c r="F85" s="68">
        <v>0</v>
      </c>
      <c r="G85" s="69">
        <v>0</v>
      </c>
      <c r="H85" s="69">
        <v>0</v>
      </c>
      <c r="I85" s="69">
        <v>0</v>
      </c>
      <c r="J85" s="69">
        <v>0</v>
      </c>
      <c r="K85" s="7"/>
      <c r="L85" s="73">
        <f t="shared" si="11"/>
        <v>0</v>
      </c>
    </row>
    <row r="86" spans="2:12" x14ac:dyDescent="0.25">
      <c r="B86" s="37" t="s">
        <v>84</v>
      </c>
      <c r="C86" s="59">
        <f t="shared" si="10"/>
        <v>346</v>
      </c>
      <c r="D86" s="67">
        <v>327</v>
      </c>
      <c r="E86" s="67">
        <v>19</v>
      </c>
      <c r="F86" s="68">
        <v>0</v>
      </c>
      <c r="G86" s="69">
        <v>87</v>
      </c>
      <c r="H86" s="69">
        <v>0</v>
      </c>
      <c r="I86" s="69">
        <v>0</v>
      </c>
      <c r="J86" s="69">
        <v>0</v>
      </c>
      <c r="K86" s="7"/>
      <c r="L86" s="73">
        <f t="shared" si="11"/>
        <v>433</v>
      </c>
    </row>
    <row r="87" spans="2:12" x14ac:dyDescent="0.25">
      <c r="B87" s="37" t="s">
        <v>86</v>
      </c>
      <c r="C87" s="59">
        <f t="shared" si="10"/>
        <v>1879</v>
      </c>
      <c r="D87" s="67">
        <v>1785</v>
      </c>
      <c r="E87" s="67">
        <v>1</v>
      </c>
      <c r="F87" s="68">
        <v>93</v>
      </c>
      <c r="G87" s="69">
        <v>35</v>
      </c>
      <c r="H87" s="69">
        <v>0</v>
      </c>
      <c r="I87" s="69">
        <v>0</v>
      </c>
      <c r="J87" s="69">
        <v>0</v>
      </c>
      <c r="K87" s="7"/>
      <c r="L87" s="73">
        <f t="shared" si="11"/>
        <v>1914</v>
      </c>
    </row>
    <row r="88" spans="2:12" x14ac:dyDescent="0.25">
      <c r="B88" s="37" t="s">
        <v>88</v>
      </c>
      <c r="C88" s="59">
        <f t="shared" si="10"/>
        <v>4265</v>
      </c>
      <c r="D88" s="67">
        <v>4184</v>
      </c>
      <c r="E88" s="67">
        <v>0</v>
      </c>
      <c r="F88" s="68">
        <v>81</v>
      </c>
      <c r="G88" s="69">
        <v>0</v>
      </c>
      <c r="H88" s="69">
        <v>0</v>
      </c>
      <c r="I88" s="69">
        <v>0</v>
      </c>
      <c r="J88" s="69">
        <v>0</v>
      </c>
      <c r="K88" s="7"/>
      <c r="L88" s="73">
        <f t="shared" si="11"/>
        <v>4265</v>
      </c>
    </row>
    <row r="89" spans="2:12" x14ac:dyDescent="0.25">
      <c r="B89" s="37" t="s">
        <v>90</v>
      </c>
      <c r="C89" s="59">
        <f t="shared" si="10"/>
        <v>1271</v>
      </c>
      <c r="D89" s="67">
        <v>1208</v>
      </c>
      <c r="E89" s="67">
        <v>21</v>
      </c>
      <c r="F89" s="68">
        <v>42</v>
      </c>
      <c r="G89" s="69">
        <v>137</v>
      </c>
      <c r="H89" s="69">
        <v>0</v>
      </c>
      <c r="I89" s="69">
        <v>0</v>
      </c>
      <c r="J89" s="69">
        <v>0</v>
      </c>
      <c r="K89" s="7"/>
      <c r="L89" s="73">
        <f t="shared" si="11"/>
        <v>1408</v>
      </c>
    </row>
    <row r="90" spans="2:12" x14ac:dyDescent="0.25">
      <c r="B90" s="37" t="s">
        <v>92</v>
      </c>
      <c r="C90" s="59">
        <f t="shared" si="10"/>
        <v>0</v>
      </c>
      <c r="D90" s="67">
        <v>0</v>
      </c>
      <c r="E90" s="67">
        <v>0</v>
      </c>
      <c r="F90" s="68">
        <v>0</v>
      </c>
      <c r="G90" s="69">
        <v>0</v>
      </c>
      <c r="H90" s="69">
        <v>0</v>
      </c>
      <c r="I90" s="69">
        <v>0</v>
      </c>
      <c r="J90" s="69">
        <v>0</v>
      </c>
      <c r="K90" s="7"/>
      <c r="L90" s="73">
        <f t="shared" si="11"/>
        <v>0</v>
      </c>
    </row>
    <row r="91" spans="2:12" x14ac:dyDescent="0.25">
      <c r="B91" s="37" t="s">
        <v>94</v>
      </c>
      <c r="C91" s="59">
        <f t="shared" si="10"/>
        <v>0</v>
      </c>
      <c r="D91" s="67">
        <v>0</v>
      </c>
      <c r="E91" s="67">
        <v>0</v>
      </c>
      <c r="F91" s="68">
        <v>0</v>
      </c>
      <c r="G91" s="69">
        <v>0</v>
      </c>
      <c r="H91" s="69">
        <v>0</v>
      </c>
      <c r="I91" s="69">
        <v>0</v>
      </c>
      <c r="J91" s="69">
        <v>0</v>
      </c>
      <c r="K91" s="7"/>
      <c r="L91" s="73">
        <f t="shared" si="11"/>
        <v>0</v>
      </c>
    </row>
    <row r="92" spans="2:12" x14ac:dyDescent="0.25">
      <c r="B92" s="37" t="s">
        <v>96</v>
      </c>
      <c r="C92" s="59">
        <f t="shared" si="10"/>
        <v>0</v>
      </c>
      <c r="D92" s="67">
        <v>0</v>
      </c>
      <c r="E92" s="67">
        <v>0</v>
      </c>
      <c r="F92" s="68">
        <v>0</v>
      </c>
      <c r="G92" s="69">
        <v>0</v>
      </c>
      <c r="H92" s="69">
        <v>0</v>
      </c>
      <c r="I92" s="69">
        <v>0</v>
      </c>
      <c r="J92" s="69">
        <v>0</v>
      </c>
      <c r="K92" s="7"/>
      <c r="L92" s="73">
        <f t="shared" si="11"/>
        <v>0</v>
      </c>
    </row>
    <row r="93" spans="2:12" x14ac:dyDescent="0.25">
      <c r="B93" s="37" t="s">
        <v>98</v>
      </c>
      <c r="C93" s="59">
        <f t="shared" si="10"/>
        <v>0</v>
      </c>
      <c r="D93" s="67">
        <v>0</v>
      </c>
      <c r="E93" s="67">
        <v>0</v>
      </c>
      <c r="F93" s="68">
        <v>0</v>
      </c>
      <c r="G93" s="69">
        <v>0</v>
      </c>
      <c r="H93" s="69">
        <v>0</v>
      </c>
      <c r="I93" s="69">
        <v>0</v>
      </c>
      <c r="J93" s="69">
        <v>0</v>
      </c>
      <c r="K93" s="7"/>
      <c r="L93" s="73">
        <f t="shared" si="11"/>
        <v>0</v>
      </c>
    </row>
    <row r="94" spans="2:12" x14ac:dyDescent="0.25">
      <c r="B94" s="37" t="s">
        <v>100</v>
      </c>
      <c r="C94" s="59">
        <f t="shared" si="10"/>
        <v>0</v>
      </c>
      <c r="D94" s="67">
        <v>0</v>
      </c>
      <c r="E94" s="67">
        <v>0</v>
      </c>
      <c r="F94" s="68">
        <v>0</v>
      </c>
      <c r="G94" s="69">
        <v>0</v>
      </c>
      <c r="H94" s="69">
        <v>0</v>
      </c>
      <c r="I94" s="69">
        <v>0</v>
      </c>
      <c r="J94" s="69">
        <v>0</v>
      </c>
      <c r="K94" s="7"/>
      <c r="L94" s="73">
        <f t="shared" si="11"/>
        <v>0</v>
      </c>
    </row>
    <row r="95" spans="2:12" x14ac:dyDescent="0.25">
      <c r="B95" s="2"/>
      <c r="C95" s="59">
        <f t="shared" si="10"/>
        <v>0</v>
      </c>
      <c r="D95" s="67"/>
      <c r="E95" s="67"/>
      <c r="F95" s="68"/>
      <c r="G95" s="69"/>
      <c r="H95" s="69"/>
      <c r="I95" s="69"/>
      <c r="J95" s="69"/>
      <c r="K95" s="7"/>
      <c r="L95" s="73">
        <f t="shared" si="11"/>
        <v>0</v>
      </c>
    </row>
    <row r="96" spans="2:12" ht="15.75" thickBot="1" x14ac:dyDescent="0.3">
      <c r="B96" s="3"/>
      <c r="C96" s="63">
        <f t="shared" si="10"/>
        <v>0</v>
      </c>
      <c r="D96" s="70"/>
      <c r="E96" s="70"/>
      <c r="F96" s="71"/>
      <c r="G96" s="72"/>
      <c r="H96" s="72"/>
      <c r="I96" s="72"/>
      <c r="J96" s="72"/>
      <c r="K96" s="8"/>
      <c r="L96" s="74">
        <f t="shared" si="11"/>
        <v>0</v>
      </c>
    </row>
    <row r="99" spans="2:22" ht="15.75" thickBot="1" x14ac:dyDescent="0.3"/>
    <row r="100" spans="2:22" s="79" customFormat="1" ht="72.75" x14ac:dyDescent="0.25">
      <c r="B100" s="84" t="s">
        <v>31</v>
      </c>
      <c r="C100" s="85" t="s">
        <v>24</v>
      </c>
      <c r="D100" s="86" t="s">
        <v>29</v>
      </c>
      <c r="E100" s="86" t="s">
        <v>30</v>
      </c>
      <c r="F100" s="87" t="s">
        <v>25</v>
      </c>
      <c r="G100" s="88" t="s">
        <v>8</v>
      </c>
      <c r="H100" s="88" t="s">
        <v>12</v>
      </c>
      <c r="I100" s="89" t="s">
        <v>37</v>
      </c>
      <c r="J100" s="90" t="s">
        <v>26</v>
      </c>
      <c r="K100" s="91"/>
      <c r="L100" s="90" t="s">
        <v>27</v>
      </c>
      <c r="M100" s="92"/>
      <c r="N100" s="92"/>
      <c r="O100" s="92"/>
      <c r="P100" s="92"/>
      <c r="Q100" s="92"/>
      <c r="R100" s="92"/>
      <c r="S100" s="92"/>
      <c r="T100" s="92"/>
      <c r="U100" s="92"/>
      <c r="V100" s="92"/>
    </row>
    <row r="101" spans="2:22" x14ac:dyDescent="0.25">
      <c r="B101" s="36" t="s">
        <v>50</v>
      </c>
      <c r="C101" s="59">
        <f t="shared" ref="C101:C128" si="12">SUM(D101:F101)</f>
        <v>1805.4173999999998</v>
      </c>
      <c r="D101" s="67">
        <v>1127.5243499999999</v>
      </c>
      <c r="E101" s="67">
        <v>0</v>
      </c>
      <c r="F101" s="68">
        <v>677.89305000000002</v>
      </c>
      <c r="G101" s="69">
        <v>0</v>
      </c>
      <c r="H101" s="69">
        <v>0</v>
      </c>
      <c r="I101" s="69">
        <v>2359.9668900000001</v>
      </c>
      <c r="J101" s="69">
        <v>0</v>
      </c>
      <c r="K101" s="7"/>
      <c r="L101" s="11">
        <f t="shared" ref="L101:L128" si="13">SUM(C101,G101,H101,I101,J101)</f>
        <v>4165.38429</v>
      </c>
    </row>
    <row r="102" spans="2:22" x14ac:dyDescent="0.25">
      <c r="B102" s="37" t="s">
        <v>52</v>
      </c>
      <c r="C102" s="59">
        <f t="shared" si="12"/>
        <v>0</v>
      </c>
      <c r="D102" s="67">
        <v>0</v>
      </c>
      <c r="E102" s="67">
        <v>0</v>
      </c>
      <c r="F102" s="68">
        <v>0</v>
      </c>
      <c r="G102" s="69">
        <v>44333.822981507998</v>
      </c>
      <c r="H102" s="69">
        <v>0</v>
      </c>
      <c r="I102" s="69">
        <v>0</v>
      </c>
      <c r="J102" s="69">
        <v>0</v>
      </c>
      <c r="K102" s="7"/>
      <c r="L102" s="11">
        <f t="shared" si="13"/>
        <v>44333.822981507998</v>
      </c>
    </row>
    <row r="103" spans="2:22" x14ac:dyDescent="0.25">
      <c r="B103" s="37" t="s">
        <v>54</v>
      </c>
      <c r="C103" s="59">
        <f t="shared" si="12"/>
        <v>0</v>
      </c>
      <c r="D103" s="67">
        <v>0</v>
      </c>
      <c r="E103" s="67">
        <v>0</v>
      </c>
      <c r="F103" s="68">
        <v>0</v>
      </c>
      <c r="G103" s="69">
        <v>0</v>
      </c>
      <c r="H103" s="69">
        <v>0</v>
      </c>
      <c r="I103" s="69">
        <v>0</v>
      </c>
      <c r="J103" s="69">
        <v>0</v>
      </c>
      <c r="K103" s="7"/>
      <c r="L103" s="11">
        <f t="shared" si="13"/>
        <v>0</v>
      </c>
    </row>
    <row r="104" spans="2:22" x14ac:dyDescent="0.25">
      <c r="B104" s="37" t="s">
        <v>56</v>
      </c>
      <c r="C104" s="59">
        <f t="shared" si="12"/>
        <v>1406.76</v>
      </c>
      <c r="D104" s="67">
        <v>0</v>
      </c>
      <c r="E104" s="67">
        <v>1406.76</v>
      </c>
      <c r="F104" s="68">
        <v>0</v>
      </c>
      <c r="G104" s="69">
        <v>15976.227010000001</v>
      </c>
      <c r="H104" s="69">
        <v>0</v>
      </c>
      <c r="I104" s="69">
        <v>0</v>
      </c>
      <c r="J104" s="69">
        <v>0</v>
      </c>
      <c r="K104" s="7"/>
      <c r="L104" s="11">
        <f t="shared" si="13"/>
        <v>17382.987010000001</v>
      </c>
    </row>
    <row r="105" spans="2:22" x14ac:dyDescent="0.25">
      <c r="B105" s="37" t="s">
        <v>58</v>
      </c>
      <c r="C105" s="59">
        <f t="shared" si="12"/>
        <v>0</v>
      </c>
      <c r="D105" s="67">
        <v>0</v>
      </c>
      <c r="E105" s="67">
        <v>0</v>
      </c>
      <c r="F105" s="68">
        <v>0</v>
      </c>
      <c r="G105" s="69">
        <v>0</v>
      </c>
      <c r="H105" s="69">
        <v>0</v>
      </c>
      <c r="I105" s="69">
        <v>0</v>
      </c>
      <c r="J105" s="69">
        <v>0</v>
      </c>
      <c r="K105" s="7"/>
      <c r="L105" s="11">
        <f t="shared" si="13"/>
        <v>0</v>
      </c>
    </row>
    <row r="106" spans="2:22" x14ac:dyDescent="0.25">
      <c r="B106" s="37" t="s">
        <v>60</v>
      </c>
      <c r="C106" s="59">
        <f t="shared" si="12"/>
        <v>0</v>
      </c>
      <c r="D106" s="67">
        <v>0</v>
      </c>
      <c r="E106" s="67">
        <v>0</v>
      </c>
      <c r="F106" s="68">
        <v>0</v>
      </c>
      <c r="G106" s="69">
        <v>0</v>
      </c>
      <c r="H106" s="69">
        <v>0</v>
      </c>
      <c r="I106" s="69">
        <v>0</v>
      </c>
      <c r="J106" s="69">
        <v>0</v>
      </c>
      <c r="K106" s="7"/>
      <c r="L106" s="11">
        <f t="shared" si="13"/>
        <v>0</v>
      </c>
    </row>
    <row r="107" spans="2:22" x14ac:dyDescent="0.25">
      <c r="B107" s="37" t="s">
        <v>62</v>
      </c>
      <c r="C107" s="59">
        <f t="shared" si="12"/>
        <v>234</v>
      </c>
      <c r="D107" s="67">
        <v>0</v>
      </c>
      <c r="E107" s="67">
        <v>234</v>
      </c>
      <c r="F107" s="68">
        <v>0</v>
      </c>
      <c r="G107" s="69">
        <v>43615</v>
      </c>
      <c r="H107" s="69">
        <v>0</v>
      </c>
      <c r="I107" s="69">
        <v>0</v>
      </c>
      <c r="J107" s="69">
        <v>0</v>
      </c>
      <c r="K107" s="7"/>
      <c r="L107" s="11">
        <f t="shared" si="13"/>
        <v>43849</v>
      </c>
    </row>
    <row r="108" spans="2:22" x14ac:dyDescent="0.25">
      <c r="B108" s="37" t="s">
        <v>64</v>
      </c>
      <c r="C108" s="59">
        <f t="shared" si="12"/>
        <v>0</v>
      </c>
      <c r="D108" s="67">
        <v>0</v>
      </c>
      <c r="E108" s="67">
        <v>0</v>
      </c>
      <c r="F108" s="68">
        <v>0</v>
      </c>
      <c r="G108" s="69">
        <v>0</v>
      </c>
      <c r="H108" s="69">
        <v>0</v>
      </c>
      <c r="I108" s="69">
        <v>0</v>
      </c>
      <c r="J108" s="69">
        <v>0</v>
      </c>
      <c r="K108" s="7"/>
      <c r="L108" s="11">
        <f t="shared" si="13"/>
        <v>0</v>
      </c>
    </row>
    <row r="109" spans="2:22" x14ac:dyDescent="0.25">
      <c r="B109" s="37" t="s">
        <v>66</v>
      </c>
      <c r="C109" s="59">
        <f t="shared" si="12"/>
        <v>0</v>
      </c>
      <c r="D109" s="67">
        <v>0</v>
      </c>
      <c r="E109" s="67">
        <v>0</v>
      </c>
      <c r="F109" s="68">
        <v>0</v>
      </c>
      <c r="G109" s="69">
        <v>0</v>
      </c>
      <c r="H109" s="69">
        <v>0</v>
      </c>
      <c r="I109" s="69">
        <v>0</v>
      </c>
      <c r="J109" s="69">
        <v>0</v>
      </c>
      <c r="K109" s="7"/>
      <c r="L109" s="11">
        <f t="shared" si="13"/>
        <v>0</v>
      </c>
    </row>
    <row r="110" spans="2:22" x14ac:dyDescent="0.25">
      <c r="B110" s="37" t="s">
        <v>68</v>
      </c>
      <c r="C110" s="59">
        <f t="shared" si="12"/>
        <v>0</v>
      </c>
      <c r="D110" s="67">
        <v>0</v>
      </c>
      <c r="E110" s="67">
        <v>0</v>
      </c>
      <c r="F110" s="68">
        <v>0</v>
      </c>
      <c r="G110" s="69">
        <v>0</v>
      </c>
      <c r="H110" s="69">
        <v>0</v>
      </c>
      <c r="I110" s="69">
        <v>0</v>
      </c>
      <c r="J110" s="69">
        <v>0</v>
      </c>
      <c r="K110" s="7"/>
      <c r="L110" s="11">
        <f t="shared" si="13"/>
        <v>0</v>
      </c>
    </row>
    <row r="111" spans="2:22" x14ac:dyDescent="0.25">
      <c r="B111" s="37" t="s">
        <v>70</v>
      </c>
      <c r="C111" s="59">
        <f t="shared" si="12"/>
        <v>20131</v>
      </c>
      <c r="D111" s="67">
        <v>20131</v>
      </c>
      <c r="E111" s="67">
        <v>0</v>
      </c>
      <c r="F111" s="68">
        <v>0</v>
      </c>
      <c r="G111" s="69">
        <v>0</v>
      </c>
      <c r="H111" s="69">
        <v>0</v>
      </c>
      <c r="I111" s="69">
        <v>0</v>
      </c>
      <c r="J111" s="69">
        <v>0</v>
      </c>
      <c r="K111" s="7"/>
      <c r="L111" s="11">
        <f t="shared" si="13"/>
        <v>20131</v>
      </c>
    </row>
    <row r="112" spans="2:22" x14ac:dyDescent="0.25">
      <c r="B112" s="37" t="s">
        <v>72</v>
      </c>
      <c r="C112" s="59">
        <f t="shared" si="12"/>
        <v>0</v>
      </c>
      <c r="D112" s="67">
        <v>0</v>
      </c>
      <c r="E112" s="67">
        <v>0</v>
      </c>
      <c r="F112" s="68">
        <v>0</v>
      </c>
      <c r="G112" s="69">
        <v>0</v>
      </c>
      <c r="H112" s="69">
        <v>0</v>
      </c>
      <c r="I112" s="69">
        <v>0</v>
      </c>
      <c r="J112" s="69">
        <v>0</v>
      </c>
      <c r="K112" s="7"/>
      <c r="L112" s="11">
        <f t="shared" si="13"/>
        <v>0</v>
      </c>
    </row>
    <row r="113" spans="2:12" x14ac:dyDescent="0.25">
      <c r="B113" s="37" t="s">
        <v>74</v>
      </c>
      <c r="C113" s="59">
        <f t="shared" si="12"/>
        <v>3235071.2104599993</v>
      </c>
      <c r="D113" s="67">
        <v>2440971.7941700001</v>
      </c>
      <c r="E113" s="67">
        <v>663627.235129999</v>
      </c>
      <c r="F113" s="68">
        <v>130472.18115999999</v>
      </c>
      <c r="G113" s="69">
        <v>0</v>
      </c>
      <c r="H113" s="69">
        <v>0</v>
      </c>
      <c r="I113" s="69">
        <v>0</v>
      </c>
      <c r="J113" s="69">
        <v>0</v>
      </c>
      <c r="K113" s="7"/>
      <c r="L113" s="11">
        <f t="shared" si="13"/>
        <v>3235071.2104599993</v>
      </c>
    </row>
    <row r="114" spans="2:12" x14ac:dyDescent="0.25">
      <c r="B114" s="37" t="s">
        <v>76</v>
      </c>
      <c r="C114" s="59">
        <f t="shared" si="12"/>
        <v>0</v>
      </c>
      <c r="D114" s="67">
        <v>0</v>
      </c>
      <c r="E114" s="67">
        <v>0</v>
      </c>
      <c r="F114" s="68">
        <v>0</v>
      </c>
      <c r="G114" s="69">
        <v>0</v>
      </c>
      <c r="H114" s="69">
        <v>0</v>
      </c>
      <c r="I114" s="69">
        <v>0</v>
      </c>
      <c r="J114" s="69">
        <v>0</v>
      </c>
      <c r="K114" s="7"/>
      <c r="L114" s="11">
        <f t="shared" si="13"/>
        <v>0</v>
      </c>
    </row>
    <row r="115" spans="2:12" x14ac:dyDescent="0.25">
      <c r="B115" s="37" t="s">
        <v>78</v>
      </c>
      <c r="C115" s="59">
        <f t="shared" si="12"/>
        <v>0</v>
      </c>
      <c r="D115" s="67">
        <v>0</v>
      </c>
      <c r="E115" s="67">
        <v>0</v>
      </c>
      <c r="F115" s="68">
        <v>0</v>
      </c>
      <c r="G115" s="69">
        <v>0</v>
      </c>
      <c r="H115" s="69">
        <v>0</v>
      </c>
      <c r="I115" s="69">
        <v>0</v>
      </c>
      <c r="J115" s="69">
        <v>0</v>
      </c>
      <c r="K115" s="7"/>
      <c r="L115" s="11">
        <f t="shared" si="13"/>
        <v>0</v>
      </c>
    </row>
    <row r="116" spans="2:12" x14ac:dyDescent="0.25">
      <c r="B116" s="37" t="s">
        <v>80</v>
      </c>
      <c r="C116" s="59">
        <f t="shared" si="12"/>
        <v>0</v>
      </c>
      <c r="D116" s="67">
        <v>0</v>
      </c>
      <c r="E116" s="67">
        <v>0</v>
      </c>
      <c r="F116" s="68">
        <v>0</v>
      </c>
      <c r="G116" s="69">
        <v>0</v>
      </c>
      <c r="H116" s="69">
        <v>0</v>
      </c>
      <c r="I116" s="69">
        <v>0</v>
      </c>
      <c r="J116" s="69">
        <v>0</v>
      </c>
      <c r="K116" s="7"/>
      <c r="L116" s="11">
        <f t="shared" si="13"/>
        <v>0</v>
      </c>
    </row>
    <row r="117" spans="2:12" x14ac:dyDescent="0.25">
      <c r="B117" s="37" t="s">
        <v>82</v>
      </c>
      <c r="C117" s="59">
        <f t="shared" si="12"/>
        <v>0</v>
      </c>
      <c r="D117" s="67">
        <v>0</v>
      </c>
      <c r="E117" s="67">
        <v>0</v>
      </c>
      <c r="F117" s="68">
        <v>0</v>
      </c>
      <c r="G117" s="69">
        <v>0</v>
      </c>
      <c r="H117" s="69">
        <v>0</v>
      </c>
      <c r="I117" s="69">
        <v>0</v>
      </c>
      <c r="J117" s="69">
        <v>0</v>
      </c>
      <c r="K117" s="7"/>
      <c r="L117" s="11">
        <f t="shared" si="13"/>
        <v>0</v>
      </c>
    </row>
    <row r="118" spans="2:12" x14ac:dyDescent="0.25">
      <c r="B118" s="37" t="s">
        <v>84</v>
      </c>
      <c r="C118" s="59">
        <f t="shared" si="12"/>
        <v>54748.840854800001</v>
      </c>
      <c r="D118" s="67">
        <v>47310.339919999999</v>
      </c>
      <c r="E118" s="67">
        <v>7438.5009348000003</v>
      </c>
      <c r="F118" s="68">
        <v>0</v>
      </c>
      <c r="G118" s="69">
        <v>25747.4587378</v>
      </c>
      <c r="H118" s="69">
        <v>0</v>
      </c>
      <c r="I118" s="69">
        <v>0</v>
      </c>
      <c r="J118" s="69">
        <v>0</v>
      </c>
      <c r="K118" s="7"/>
      <c r="L118" s="11">
        <f t="shared" si="13"/>
        <v>80496.2995926</v>
      </c>
    </row>
    <row r="119" spans="2:12" x14ac:dyDescent="0.25">
      <c r="B119" s="37" t="s">
        <v>86</v>
      </c>
      <c r="C119" s="59">
        <f t="shared" si="12"/>
        <v>248914.44261</v>
      </c>
      <c r="D119" s="67">
        <v>244329.68885000001</v>
      </c>
      <c r="E119" s="67">
        <v>90.149770000000004</v>
      </c>
      <c r="F119" s="68">
        <v>4494.6039899999996</v>
      </c>
      <c r="G119" s="69">
        <v>6519.4376300000004</v>
      </c>
      <c r="H119" s="69">
        <v>0</v>
      </c>
      <c r="I119" s="69">
        <v>0</v>
      </c>
      <c r="J119" s="69">
        <v>0</v>
      </c>
      <c r="K119" s="7"/>
      <c r="L119" s="11">
        <f t="shared" si="13"/>
        <v>255433.88024</v>
      </c>
    </row>
    <row r="120" spans="2:12" x14ac:dyDescent="0.25">
      <c r="B120" s="37" t="s">
        <v>88</v>
      </c>
      <c r="C120" s="59">
        <f t="shared" si="12"/>
        <v>671222.41035999998</v>
      </c>
      <c r="D120" s="67">
        <v>668308.30039999995</v>
      </c>
      <c r="E120" s="67">
        <v>0</v>
      </c>
      <c r="F120" s="68">
        <v>2914.1099599999998</v>
      </c>
      <c r="G120" s="69">
        <v>0</v>
      </c>
      <c r="H120" s="69">
        <v>0</v>
      </c>
      <c r="I120" s="69">
        <v>0</v>
      </c>
      <c r="J120" s="69">
        <v>0</v>
      </c>
      <c r="K120" s="7"/>
      <c r="L120" s="11">
        <f t="shared" si="13"/>
        <v>671222.41035999998</v>
      </c>
    </row>
    <row r="121" spans="2:12" x14ac:dyDescent="0.25">
      <c r="B121" s="37" t="s">
        <v>90</v>
      </c>
      <c r="C121" s="59">
        <f t="shared" si="12"/>
        <v>103854.50925</v>
      </c>
      <c r="D121" s="67">
        <v>100503.13453</v>
      </c>
      <c r="E121" s="67">
        <v>557.0598</v>
      </c>
      <c r="F121" s="68">
        <v>2794.3149199999998</v>
      </c>
      <c r="G121" s="69">
        <v>14369.90083</v>
      </c>
      <c r="H121" s="69">
        <v>0</v>
      </c>
      <c r="I121" s="69">
        <v>0</v>
      </c>
      <c r="J121" s="69">
        <v>0</v>
      </c>
      <c r="K121" s="7"/>
      <c r="L121" s="11">
        <f t="shared" si="13"/>
        <v>118224.41008</v>
      </c>
    </row>
    <row r="122" spans="2:12" x14ac:dyDescent="0.25">
      <c r="B122" s="37" t="s">
        <v>92</v>
      </c>
      <c r="C122" s="59">
        <f t="shared" si="12"/>
        <v>0</v>
      </c>
      <c r="D122" s="67">
        <v>0</v>
      </c>
      <c r="E122" s="67">
        <v>0</v>
      </c>
      <c r="F122" s="68">
        <v>0</v>
      </c>
      <c r="G122" s="69">
        <v>0</v>
      </c>
      <c r="H122" s="69">
        <v>0</v>
      </c>
      <c r="I122" s="69">
        <v>0</v>
      </c>
      <c r="J122" s="69">
        <v>0</v>
      </c>
      <c r="K122" s="7"/>
      <c r="L122" s="11">
        <f t="shared" si="13"/>
        <v>0</v>
      </c>
    </row>
    <row r="123" spans="2:12" x14ac:dyDescent="0.25">
      <c r="B123" s="37" t="s">
        <v>94</v>
      </c>
      <c r="C123" s="59">
        <f t="shared" si="12"/>
        <v>0</v>
      </c>
      <c r="D123" s="67">
        <v>0</v>
      </c>
      <c r="E123" s="67">
        <v>0</v>
      </c>
      <c r="F123" s="68">
        <v>0</v>
      </c>
      <c r="G123" s="69">
        <v>0</v>
      </c>
      <c r="H123" s="69">
        <v>0</v>
      </c>
      <c r="I123" s="69">
        <v>0</v>
      </c>
      <c r="J123" s="69">
        <v>0</v>
      </c>
      <c r="K123" s="7"/>
      <c r="L123" s="11">
        <f t="shared" si="13"/>
        <v>0</v>
      </c>
    </row>
    <row r="124" spans="2:12" x14ac:dyDescent="0.25">
      <c r="B124" s="37" t="s">
        <v>96</v>
      </c>
      <c r="C124" s="59">
        <f t="shared" si="12"/>
        <v>0</v>
      </c>
      <c r="D124" s="67">
        <v>0</v>
      </c>
      <c r="E124" s="67">
        <v>0</v>
      </c>
      <c r="F124" s="68">
        <v>0</v>
      </c>
      <c r="G124" s="69">
        <v>0</v>
      </c>
      <c r="H124" s="69">
        <v>0</v>
      </c>
      <c r="I124" s="69">
        <v>0</v>
      </c>
      <c r="J124" s="69">
        <v>0</v>
      </c>
      <c r="K124" s="7"/>
      <c r="L124" s="11">
        <f t="shared" si="13"/>
        <v>0</v>
      </c>
    </row>
    <row r="125" spans="2:12" x14ac:dyDescent="0.25">
      <c r="B125" s="37" t="s">
        <v>98</v>
      </c>
      <c r="C125" s="59">
        <f t="shared" si="12"/>
        <v>0</v>
      </c>
      <c r="D125" s="67">
        <v>0</v>
      </c>
      <c r="E125" s="67">
        <v>0</v>
      </c>
      <c r="F125" s="68">
        <v>0</v>
      </c>
      <c r="G125" s="69">
        <v>0</v>
      </c>
      <c r="H125" s="69">
        <v>0</v>
      </c>
      <c r="I125" s="69">
        <v>0</v>
      </c>
      <c r="J125" s="69">
        <v>0</v>
      </c>
      <c r="K125" s="7"/>
      <c r="L125" s="11">
        <f t="shared" si="13"/>
        <v>0</v>
      </c>
    </row>
    <row r="126" spans="2:12" x14ac:dyDescent="0.25">
      <c r="B126" s="37" t="s">
        <v>100</v>
      </c>
      <c r="C126" s="59">
        <f t="shared" si="12"/>
        <v>0</v>
      </c>
      <c r="D126" s="67">
        <v>0</v>
      </c>
      <c r="E126" s="67">
        <v>0</v>
      </c>
      <c r="F126" s="68">
        <v>0</v>
      </c>
      <c r="G126" s="69">
        <v>0</v>
      </c>
      <c r="H126" s="69">
        <v>0</v>
      </c>
      <c r="I126" s="69">
        <v>0</v>
      </c>
      <c r="J126" s="69">
        <v>0</v>
      </c>
      <c r="K126" s="7"/>
      <c r="L126" s="11">
        <f t="shared" si="13"/>
        <v>0</v>
      </c>
    </row>
    <row r="127" spans="2:12" x14ac:dyDescent="0.25">
      <c r="B127" s="2"/>
      <c r="C127" s="59">
        <f t="shared" si="12"/>
        <v>0</v>
      </c>
      <c r="D127" s="67"/>
      <c r="E127" s="67"/>
      <c r="F127" s="68"/>
      <c r="G127" s="69"/>
      <c r="H127" s="69"/>
      <c r="I127" s="69"/>
      <c r="J127" s="69"/>
      <c r="K127" s="7"/>
      <c r="L127" s="11">
        <f t="shared" si="13"/>
        <v>0</v>
      </c>
    </row>
    <row r="128" spans="2:12" ht="15.75" thickBot="1" x14ac:dyDescent="0.3">
      <c r="B128" s="3"/>
      <c r="C128" s="63">
        <f t="shared" si="12"/>
        <v>0</v>
      </c>
      <c r="D128" s="70"/>
      <c r="E128" s="70"/>
      <c r="F128" s="71"/>
      <c r="G128" s="72"/>
      <c r="H128" s="72"/>
      <c r="I128" s="72"/>
      <c r="J128" s="72"/>
      <c r="K128" s="8"/>
      <c r="L128" s="12">
        <f t="shared" si="13"/>
        <v>0</v>
      </c>
    </row>
    <row r="132" spans="2:11" x14ac:dyDescent="0.25">
      <c r="B132" t="s">
        <v>39</v>
      </c>
      <c r="C132" s="1" t="s">
        <v>40</v>
      </c>
      <c r="D132" s="1" t="s">
        <v>41</v>
      </c>
      <c r="E132" s="1" t="s">
        <v>42</v>
      </c>
      <c r="F132" s="1" t="s">
        <v>43</v>
      </c>
      <c r="G132" s="1" t="s">
        <v>44</v>
      </c>
      <c r="H132" s="1" t="s">
        <v>45</v>
      </c>
      <c r="I132" s="1" t="s">
        <v>46</v>
      </c>
      <c r="J132" s="1" t="s">
        <v>47</v>
      </c>
      <c r="K132" s="1" t="s">
        <v>48</v>
      </c>
    </row>
    <row r="133" spans="2:11" ht="90" x14ac:dyDescent="0.25">
      <c r="B133" t="s">
        <v>49</v>
      </c>
      <c r="C133" s="1" t="s">
        <v>50</v>
      </c>
      <c r="D133" s="1" t="s">
        <v>50</v>
      </c>
      <c r="E133" s="1" t="s">
        <v>50</v>
      </c>
      <c r="F133" s="1" t="s">
        <v>51</v>
      </c>
      <c r="G133" s="75">
        <v>45910.436909722222</v>
      </c>
      <c r="H133" s="1">
        <v>26</v>
      </c>
      <c r="I133" s="1">
        <v>26</v>
      </c>
      <c r="J133" s="1">
        <v>21</v>
      </c>
      <c r="K133" s="1">
        <v>10</v>
      </c>
    </row>
    <row r="134" spans="2:11" ht="90" x14ac:dyDescent="0.25">
      <c r="B134" t="s">
        <v>49</v>
      </c>
      <c r="C134" s="1" t="s">
        <v>52</v>
      </c>
      <c r="D134" s="1" t="s">
        <v>52</v>
      </c>
      <c r="E134" s="1" t="s">
        <v>52</v>
      </c>
      <c r="F134" s="1" t="s">
        <v>53</v>
      </c>
      <c r="G134" s="75">
        <v>45910.437152777777</v>
      </c>
      <c r="H134" s="1">
        <v>26</v>
      </c>
      <c r="I134" s="1">
        <v>26</v>
      </c>
      <c r="J134" s="1">
        <v>21</v>
      </c>
      <c r="K134" s="1">
        <v>10</v>
      </c>
    </row>
    <row r="135" spans="2:11" ht="75" x14ac:dyDescent="0.25">
      <c r="B135" t="s">
        <v>49</v>
      </c>
      <c r="C135" s="1" t="s">
        <v>54</v>
      </c>
      <c r="F135" s="1" t="s">
        <v>55</v>
      </c>
      <c r="G135" s="75">
        <v>45910.437037037038</v>
      </c>
      <c r="H135" s="1">
        <v>26</v>
      </c>
      <c r="I135" s="1">
        <v>26</v>
      </c>
      <c r="J135" s="1">
        <v>21</v>
      </c>
      <c r="K135" s="1">
        <v>10</v>
      </c>
    </row>
    <row r="136" spans="2:11" ht="105" x14ac:dyDescent="0.25">
      <c r="B136" t="s">
        <v>49</v>
      </c>
      <c r="C136" s="1" t="s">
        <v>56</v>
      </c>
      <c r="D136" s="1" t="s">
        <v>56</v>
      </c>
      <c r="E136" s="1" t="s">
        <v>56</v>
      </c>
      <c r="F136" s="1" t="s">
        <v>57</v>
      </c>
      <c r="G136" s="75">
        <v>45910.437268518515</v>
      </c>
      <c r="H136" s="1">
        <v>26</v>
      </c>
      <c r="I136" s="1">
        <v>26</v>
      </c>
      <c r="J136" s="1">
        <v>21</v>
      </c>
      <c r="K136" s="1">
        <v>10</v>
      </c>
    </row>
    <row r="137" spans="2:11" ht="90" x14ac:dyDescent="0.25">
      <c r="B137" t="s">
        <v>49</v>
      </c>
      <c r="C137" s="1" t="s">
        <v>58</v>
      </c>
      <c r="D137" s="1" t="s">
        <v>58</v>
      </c>
      <c r="F137" s="1" t="s">
        <v>59</v>
      </c>
      <c r="G137" s="75">
        <v>45910.437395833331</v>
      </c>
      <c r="H137" s="1">
        <v>26</v>
      </c>
      <c r="I137" s="1">
        <v>26</v>
      </c>
      <c r="J137" s="1">
        <v>21</v>
      </c>
      <c r="K137" s="1">
        <v>10</v>
      </c>
    </row>
    <row r="138" spans="2:11" ht="75" x14ac:dyDescent="0.25">
      <c r="B138" t="s">
        <v>49</v>
      </c>
      <c r="C138" s="1" t="s">
        <v>60</v>
      </c>
      <c r="D138" s="1" t="s">
        <v>60</v>
      </c>
      <c r="F138" s="1" t="s">
        <v>61</v>
      </c>
      <c r="G138" s="75">
        <v>45910.437534722223</v>
      </c>
      <c r="H138" s="1">
        <v>26</v>
      </c>
      <c r="I138" s="1">
        <v>26</v>
      </c>
      <c r="J138" s="1">
        <v>21</v>
      </c>
      <c r="K138" s="1">
        <v>10</v>
      </c>
    </row>
    <row r="139" spans="2:11" ht="105" x14ac:dyDescent="0.25">
      <c r="B139" t="s">
        <v>49</v>
      </c>
      <c r="C139" s="1" t="s">
        <v>62</v>
      </c>
      <c r="D139" s="1" t="s">
        <v>62</v>
      </c>
      <c r="E139" s="1" t="s">
        <v>62</v>
      </c>
      <c r="F139" s="1" t="s">
        <v>63</v>
      </c>
      <c r="G139" s="75">
        <v>45910.437777777777</v>
      </c>
      <c r="H139" s="1">
        <v>26</v>
      </c>
      <c r="I139" s="1">
        <v>26</v>
      </c>
      <c r="J139" s="1">
        <v>21</v>
      </c>
      <c r="K139" s="1">
        <v>10</v>
      </c>
    </row>
    <row r="140" spans="2:11" ht="60" x14ac:dyDescent="0.25">
      <c r="B140" t="s">
        <v>49</v>
      </c>
      <c r="C140" s="1" t="s">
        <v>64</v>
      </c>
      <c r="D140" s="1" t="s">
        <v>64</v>
      </c>
      <c r="F140" s="1" t="s">
        <v>65</v>
      </c>
      <c r="G140" s="75">
        <v>45910.439467592594</v>
      </c>
      <c r="H140" s="1">
        <v>26</v>
      </c>
      <c r="I140" s="1">
        <v>26</v>
      </c>
      <c r="J140" s="1">
        <v>21</v>
      </c>
      <c r="K140" s="1">
        <v>10</v>
      </c>
    </row>
    <row r="141" spans="2:11" ht="60" x14ac:dyDescent="0.25">
      <c r="B141" t="s">
        <v>49</v>
      </c>
      <c r="C141" s="1" t="s">
        <v>66</v>
      </c>
      <c r="D141" s="1" t="s">
        <v>66</v>
      </c>
      <c r="F141" s="1" t="s">
        <v>67</v>
      </c>
      <c r="G141" s="75">
        <v>45910.437662037039</v>
      </c>
      <c r="H141" s="1">
        <v>26</v>
      </c>
      <c r="I141" s="1">
        <v>26</v>
      </c>
      <c r="J141" s="1">
        <v>21</v>
      </c>
      <c r="K141" s="1">
        <v>10</v>
      </c>
    </row>
    <row r="142" spans="2:11" ht="90" x14ac:dyDescent="0.25">
      <c r="B142" t="s">
        <v>49</v>
      </c>
      <c r="C142" s="1" t="s">
        <v>68</v>
      </c>
      <c r="D142" s="1" t="s">
        <v>68</v>
      </c>
      <c r="F142" s="1" t="s">
        <v>69</v>
      </c>
      <c r="G142" s="75">
        <v>45910.438009259262</v>
      </c>
      <c r="H142" s="1">
        <v>26</v>
      </c>
      <c r="I142" s="1">
        <v>26</v>
      </c>
      <c r="J142" s="1">
        <v>21</v>
      </c>
      <c r="K142" s="1">
        <v>10</v>
      </c>
    </row>
    <row r="143" spans="2:11" ht="75" x14ac:dyDescent="0.25">
      <c r="B143" t="s">
        <v>49</v>
      </c>
      <c r="C143" s="1" t="s">
        <v>70</v>
      </c>
      <c r="D143" s="1" t="s">
        <v>70</v>
      </c>
      <c r="E143" s="1" t="s">
        <v>70</v>
      </c>
      <c r="F143" s="1" t="s">
        <v>71</v>
      </c>
      <c r="G143" s="75">
        <v>45910.438125000001</v>
      </c>
      <c r="H143" s="1">
        <v>26</v>
      </c>
      <c r="I143" s="1">
        <v>26</v>
      </c>
      <c r="J143" s="1">
        <v>21</v>
      </c>
      <c r="K143" s="1">
        <v>10</v>
      </c>
    </row>
    <row r="144" spans="2:11" ht="105" x14ac:dyDescent="0.25">
      <c r="B144" t="s">
        <v>49</v>
      </c>
      <c r="C144" s="1" t="s">
        <v>72</v>
      </c>
      <c r="F144" s="1" t="s">
        <v>73</v>
      </c>
      <c r="G144" s="75">
        <v>45910.437893518516</v>
      </c>
      <c r="H144" s="1">
        <v>26</v>
      </c>
      <c r="I144" s="1">
        <v>26</v>
      </c>
      <c r="J144" s="1">
        <v>21</v>
      </c>
      <c r="K144" s="1">
        <v>10</v>
      </c>
    </row>
    <row r="145" spans="2:11" ht="120" x14ac:dyDescent="0.25">
      <c r="B145" t="s">
        <v>49</v>
      </c>
      <c r="C145" s="1" t="s">
        <v>74</v>
      </c>
      <c r="D145" s="1" t="s">
        <v>74</v>
      </c>
      <c r="E145" s="1" t="s">
        <v>74</v>
      </c>
      <c r="F145" s="1" t="s">
        <v>75</v>
      </c>
      <c r="G145" s="75">
        <v>45910.438252314816</v>
      </c>
      <c r="H145" s="1">
        <v>26</v>
      </c>
      <c r="I145" s="1">
        <v>26</v>
      </c>
      <c r="J145" s="1">
        <v>21</v>
      </c>
      <c r="K145" s="1">
        <v>10</v>
      </c>
    </row>
    <row r="146" spans="2:11" ht="45" x14ac:dyDescent="0.25">
      <c r="B146" t="s">
        <v>49</v>
      </c>
      <c r="C146" s="1" t="s">
        <v>76</v>
      </c>
      <c r="F146" s="1" t="s">
        <v>77</v>
      </c>
      <c r="G146" s="75">
        <v>45910.438379629632</v>
      </c>
      <c r="H146" s="1">
        <v>26</v>
      </c>
      <c r="I146" s="1">
        <v>26</v>
      </c>
      <c r="J146" s="1">
        <v>21</v>
      </c>
      <c r="K146" s="1">
        <v>10</v>
      </c>
    </row>
    <row r="147" spans="2:11" ht="75" x14ac:dyDescent="0.25">
      <c r="B147" t="s">
        <v>49</v>
      </c>
      <c r="C147" s="1" t="s">
        <v>78</v>
      </c>
      <c r="D147" s="1" t="s">
        <v>78</v>
      </c>
      <c r="F147" s="1" t="s">
        <v>79</v>
      </c>
      <c r="G147" s="75">
        <v>45910.439583333333</v>
      </c>
      <c r="H147" s="1">
        <v>26</v>
      </c>
      <c r="I147" s="1">
        <v>26</v>
      </c>
      <c r="J147" s="1">
        <v>21</v>
      </c>
      <c r="K147" s="1">
        <v>10</v>
      </c>
    </row>
    <row r="148" spans="2:11" ht="75" x14ac:dyDescent="0.25">
      <c r="B148" t="s">
        <v>49</v>
      </c>
      <c r="C148" s="1" t="s">
        <v>80</v>
      </c>
      <c r="D148" s="1" t="s">
        <v>80</v>
      </c>
      <c r="F148" s="1" t="s">
        <v>81</v>
      </c>
      <c r="G148" s="75">
        <v>45910.438506944447</v>
      </c>
      <c r="H148" s="1">
        <v>26</v>
      </c>
      <c r="I148" s="1">
        <v>26</v>
      </c>
      <c r="J148" s="1">
        <v>21</v>
      </c>
      <c r="K148" s="1">
        <v>10</v>
      </c>
    </row>
    <row r="149" spans="2:11" ht="60" x14ac:dyDescent="0.25">
      <c r="B149" t="s">
        <v>49</v>
      </c>
      <c r="C149" s="1" t="s">
        <v>82</v>
      </c>
      <c r="D149" s="1" t="s">
        <v>82</v>
      </c>
      <c r="F149" s="1" t="s">
        <v>83</v>
      </c>
      <c r="G149" s="75">
        <v>45910.439699074072</v>
      </c>
      <c r="H149" s="1">
        <v>26</v>
      </c>
      <c r="I149" s="1">
        <v>26</v>
      </c>
      <c r="J149" s="1">
        <v>21</v>
      </c>
      <c r="K149" s="1">
        <v>10</v>
      </c>
    </row>
    <row r="150" spans="2:11" ht="60" x14ac:dyDescent="0.25">
      <c r="B150" t="s">
        <v>49</v>
      </c>
      <c r="C150" s="1" t="s">
        <v>84</v>
      </c>
      <c r="D150" s="1" t="s">
        <v>84</v>
      </c>
      <c r="E150" s="1" t="s">
        <v>84</v>
      </c>
      <c r="F150" s="1" t="s">
        <v>85</v>
      </c>
      <c r="G150" s="75">
        <v>45910.464444444442</v>
      </c>
      <c r="H150" s="1">
        <v>26</v>
      </c>
      <c r="I150" s="1">
        <v>26</v>
      </c>
      <c r="J150" s="1">
        <v>21</v>
      </c>
      <c r="K150" s="1">
        <v>10</v>
      </c>
    </row>
    <row r="151" spans="2:11" ht="90" x14ac:dyDescent="0.25">
      <c r="B151" t="s">
        <v>49</v>
      </c>
      <c r="C151" s="1" t="s">
        <v>86</v>
      </c>
      <c r="D151" s="1" t="s">
        <v>86</v>
      </c>
      <c r="E151" s="1" t="s">
        <v>86</v>
      </c>
      <c r="F151" s="1" t="s">
        <v>87</v>
      </c>
      <c r="G151" s="75">
        <v>45910.438634259262</v>
      </c>
      <c r="H151" s="1">
        <v>26</v>
      </c>
      <c r="I151" s="1">
        <v>26</v>
      </c>
      <c r="J151" s="1">
        <v>21</v>
      </c>
      <c r="K151" s="1">
        <v>10</v>
      </c>
    </row>
    <row r="152" spans="2:11" ht="90" x14ac:dyDescent="0.25">
      <c r="B152" t="s">
        <v>49</v>
      </c>
      <c r="C152" s="1" t="s">
        <v>88</v>
      </c>
      <c r="D152" s="1" t="s">
        <v>88</v>
      </c>
      <c r="E152" s="1" t="s">
        <v>88</v>
      </c>
      <c r="F152" s="1" t="s">
        <v>89</v>
      </c>
      <c r="G152" s="75">
        <v>45910.438750000001</v>
      </c>
      <c r="H152" s="1">
        <v>26</v>
      </c>
      <c r="I152" s="1">
        <v>26</v>
      </c>
      <c r="J152" s="1">
        <v>21</v>
      </c>
      <c r="K152" s="1">
        <v>10</v>
      </c>
    </row>
    <row r="153" spans="2:11" ht="75" x14ac:dyDescent="0.25">
      <c r="B153" t="s">
        <v>49</v>
      </c>
      <c r="C153" s="1" t="s">
        <v>90</v>
      </c>
      <c r="D153" s="1" t="s">
        <v>90</v>
      </c>
      <c r="E153" s="1" t="s">
        <v>90</v>
      </c>
      <c r="F153" s="1" t="s">
        <v>91</v>
      </c>
      <c r="G153" s="75">
        <v>45910.43886574074</v>
      </c>
      <c r="H153" s="1">
        <v>26</v>
      </c>
      <c r="I153" s="1">
        <v>26</v>
      </c>
      <c r="J153" s="1">
        <v>21</v>
      </c>
      <c r="K153" s="1">
        <v>10</v>
      </c>
    </row>
    <row r="154" spans="2:11" ht="60" x14ac:dyDescent="0.25">
      <c r="B154" t="s">
        <v>49</v>
      </c>
      <c r="C154" s="1" t="s">
        <v>92</v>
      </c>
      <c r="D154" s="1" t="s">
        <v>92</v>
      </c>
      <c r="F154" s="1" t="s">
        <v>93</v>
      </c>
      <c r="G154" s="75">
        <v>45910.439826388887</v>
      </c>
      <c r="H154" s="1">
        <v>26</v>
      </c>
      <c r="I154" s="1">
        <v>26</v>
      </c>
      <c r="J154" s="1">
        <v>21</v>
      </c>
      <c r="K154" s="1">
        <v>10</v>
      </c>
    </row>
    <row r="155" spans="2:11" ht="90" x14ac:dyDescent="0.25">
      <c r="B155" t="s">
        <v>49</v>
      </c>
      <c r="C155" s="1" t="s">
        <v>94</v>
      </c>
      <c r="D155" s="1" t="s">
        <v>94</v>
      </c>
      <c r="F155" s="1" t="s">
        <v>95</v>
      </c>
      <c r="G155" s="75">
        <v>45910.438981481479</v>
      </c>
      <c r="H155" s="1">
        <v>26</v>
      </c>
      <c r="I155" s="1">
        <v>26</v>
      </c>
      <c r="J155" s="1">
        <v>21</v>
      </c>
      <c r="K155" s="1">
        <v>10</v>
      </c>
    </row>
    <row r="156" spans="2:11" ht="75" x14ac:dyDescent="0.25">
      <c r="B156" t="s">
        <v>49</v>
      </c>
      <c r="C156" s="1" t="s">
        <v>96</v>
      </c>
      <c r="F156" s="1" t="s">
        <v>97</v>
      </c>
      <c r="G156" s="75">
        <v>45910.439097222225</v>
      </c>
      <c r="H156" s="1">
        <v>26</v>
      </c>
      <c r="I156" s="1">
        <v>26</v>
      </c>
      <c r="J156" s="1">
        <v>21</v>
      </c>
      <c r="K156" s="1">
        <v>10</v>
      </c>
    </row>
    <row r="157" spans="2:11" ht="60" x14ac:dyDescent="0.25">
      <c r="B157" t="s">
        <v>49</v>
      </c>
      <c r="C157" s="1" t="s">
        <v>98</v>
      </c>
      <c r="F157" s="1" t="s">
        <v>99</v>
      </c>
      <c r="G157" s="75">
        <v>45910.43922453704</v>
      </c>
      <c r="H157" s="1">
        <v>26</v>
      </c>
      <c r="I157" s="1">
        <v>26</v>
      </c>
      <c r="J157" s="1">
        <v>21</v>
      </c>
      <c r="K157" s="1">
        <v>10</v>
      </c>
    </row>
    <row r="158" spans="2:11" ht="30" x14ac:dyDescent="0.25">
      <c r="B158" t="s">
        <v>49</v>
      </c>
      <c r="C158" s="1" t="s">
        <v>100</v>
      </c>
      <c r="D158" s="1" t="s">
        <v>100</v>
      </c>
      <c r="F158" s="1" t="s">
        <v>101</v>
      </c>
      <c r="G158" s="75">
        <v>45910.439351851855</v>
      </c>
      <c r="H158" s="1">
        <v>26</v>
      </c>
      <c r="I158" s="1">
        <v>26</v>
      </c>
      <c r="J158" s="1">
        <v>21</v>
      </c>
      <c r="K158" s="1">
        <v>10</v>
      </c>
    </row>
    <row r="159" spans="2:11" x14ac:dyDescent="0.25">
      <c r="B159"/>
    </row>
    <row r="160" spans="2:11" x14ac:dyDescent="0.25">
      <c r="B16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08.2025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2026-03-02T11:55:20Z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