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10-2025\"/>
    </mc:Choice>
  </mc:AlternateContent>
  <xr:revisionPtr revIDLastSave="0" documentId="8_{7170BD54-E6F7-45D2-918D-4C476867B08A}" xr6:coauthVersionLast="47" xr6:coauthVersionMax="47" xr10:uidLastSave="{00000000-0000-0000-0000-000000000000}"/>
  <bookViews>
    <workbookView xWindow="-110" yWindow="-110" windowWidth="19420" windowHeight="10300" firstSheet="1" activeTab="1" xr2:uid="{5204D2B1-E08D-4FEB-B02A-96D710794F7D}"/>
  </bookViews>
  <sheets>
    <sheet name="dane miesięczne zagregowane" sheetId="1" state="hidden" r:id="rId1"/>
    <sheet name="dane miesięczne wg firm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7" i="1" l="1"/>
  <c r="C128" i="2"/>
  <c r="L128" i="2"/>
  <c r="C127" i="2"/>
  <c r="L127" i="2"/>
  <c r="C126" i="2"/>
  <c r="L126" i="2"/>
  <c r="C125" i="2"/>
  <c r="L125" i="2"/>
  <c r="C124" i="2"/>
  <c r="L124" i="2"/>
  <c r="C123" i="2"/>
  <c r="L123" i="2"/>
  <c r="C122" i="2"/>
  <c r="L122" i="2"/>
  <c r="C121" i="2"/>
  <c r="L121" i="2"/>
  <c r="C120" i="2"/>
  <c r="L120" i="2"/>
  <c r="C119" i="2"/>
  <c r="L119" i="2"/>
  <c r="C118" i="2"/>
  <c r="L118" i="2"/>
  <c r="C117" i="2"/>
  <c r="L117" i="2"/>
  <c r="C116" i="2"/>
  <c r="L116" i="2"/>
  <c r="C115" i="2"/>
  <c r="L115" i="2"/>
  <c r="C114" i="2"/>
  <c r="L114" i="2"/>
  <c r="C113" i="2"/>
  <c r="L113" i="2"/>
  <c r="C112" i="2"/>
  <c r="L112" i="2"/>
  <c r="C111" i="2"/>
  <c r="L111" i="2"/>
  <c r="C110" i="2"/>
  <c r="L110" i="2"/>
  <c r="C109" i="2"/>
  <c r="L109" i="2"/>
  <c r="C108" i="2"/>
  <c r="L108" i="2"/>
  <c r="C107" i="2"/>
  <c r="L107" i="2"/>
  <c r="C106" i="2"/>
  <c r="L106" i="2"/>
  <c r="C105" i="2"/>
  <c r="L105" i="2"/>
  <c r="C104" i="2"/>
  <c r="L104" i="2"/>
  <c r="C103" i="2"/>
  <c r="L103" i="2"/>
  <c r="C102" i="2"/>
  <c r="L102" i="2"/>
  <c r="C101" i="2"/>
  <c r="L101" i="2"/>
  <c r="C96" i="2"/>
  <c r="L96" i="2"/>
  <c r="C95" i="2"/>
  <c r="L95" i="2"/>
  <c r="C94" i="2"/>
  <c r="L94" i="2"/>
  <c r="C93" i="2"/>
  <c r="L93" i="2"/>
  <c r="C92" i="2"/>
  <c r="L92" i="2"/>
  <c r="C91" i="2"/>
  <c r="L91" i="2"/>
  <c r="C90" i="2"/>
  <c r="L90" i="2"/>
  <c r="C89" i="2"/>
  <c r="L89" i="2"/>
  <c r="C88" i="2"/>
  <c r="L88" i="2"/>
  <c r="C87" i="2"/>
  <c r="L87" i="2"/>
  <c r="C86" i="2"/>
  <c r="L86" i="2"/>
  <c r="C85" i="2"/>
  <c r="L85" i="2"/>
  <c r="C84" i="2"/>
  <c r="L84" i="2"/>
  <c r="C83" i="2"/>
  <c r="L83" i="2"/>
  <c r="C82" i="2"/>
  <c r="L82" i="2"/>
  <c r="C81" i="2"/>
  <c r="L81" i="2"/>
  <c r="C80" i="2"/>
  <c r="L80" i="2"/>
  <c r="C79" i="2"/>
  <c r="L79" i="2"/>
  <c r="C78" i="2"/>
  <c r="L78" i="2"/>
  <c r="C77" i="2"/>
  <c r="L77" i="2"/>
  <c r="C76" i="2"/>
  <c r="L76" i="2"/>
  <c r="C75" i="2"/>
  <c r="L75" i="2"/>
  <c r="C74" i="2"/>
  <c r="L74" i="2"/>
  <c r="C73" i="2"/>
  <c r="L73" i="2"/>
  <c r="C72" i="2"/>
  <c r="L72" i="2"/>
  <c r="C71" i="2"/>
  <c r="L71" i="2"/>
  <c r="C70" i="2"/>
  <c r="L70" i="2"/>
  <c r="C69" i="2"/>
  <c r="L69" i="2"/>
  <c r="C17" i="1"/>
  <c r="L17" i="1"/>
  <c r="C15" i="1"/>
  <c r="L15" i="1"/>
  <c r="S63" i="2"/>
  <c r="U63" i="2"/>
  <c r="L63" i="2"/>
  <c r="E63" i="2"/>
  <c r="C63" i="2"/>
  <c r="S62" i="2"/>
  <c r="U62" i="2"/>
  <c r="L62" i="2"/>
  <c r="E62" i="2"/>
  <c r="C62" i="2"/>
  <c r="S61" i="2"/>
  <c r="U61" i="2"/>
  <c r="L61" i="2"/>
  <c r="E61" i="2"/>
  <c r="C61" i="2"/>
  <c r="S60" i="2"/>
  <c r="U60" i="2"/>
  <c r="L60" i="2"/>
  <c r="E60" i="2"/>
  <c r="C60" i="2"/>
  <c r="S59" i="2"/>
  <c r="U59" i="2"/>
  <c r="L59" i="2"/>
  <c r="E59" i="2"/>
  <c r="C59" i="2"/>
  <c r="S58" i="2"/>
  <c r="U58" i="2"/>
  <c r="L58" i="2"/>
  <c r="E58" i="2"/>
  <c r="C58" i="2"/>
  <c r="S57" i="2"/>
  <c r="U57" i="2"/>
  <c r="L57" i="2"/>
  <c r="E57" i="2"/>
  <c r="C57" i="2"/>
  <c r="S56" i="2"/>
  <c r="U56" i="2"/>
  <c r="L56" i="2"/>
  <c r="E56" i="2"/>
  <c r="C56" i="2"/>
  <c r="S55" i="2"/>
  <c r="U55" i="2"/>
  <c r="L55" i="2"/>
  <c r="E55" i="2"/>
  <c r="C55" i="2"/>
  <c r="S54" i="2"/>
  <c r="U54" i="2"/>
  <c r="L54" i="2"/>
  <c r="E54" i="2"/>
  <c r="C54" i="2"/>
  <c r="S53" i="2"/>
  <c r="U53" i="2"/>
  <c r="L53" i="2"/>
  <c r="E53" i="2"/>
  <c r="C53" i="2"/>
  <c r="S52" i="2"/>
  <c r="U52" i="2"/>
  <c r="L52" i="2"/>
  <c r="E52" i="2"/>
  <c r="C52" i="2"/>
  <c r="S51" i="2"/>
  <c r="U51" i="2"/>
  <c r="L51" i="2"/>
  <c r="E51" i="2"/>
  <c r="C51" i="2"/>
  <c r="S50" i="2"/>
  <c r="U50" i="2"/>
  <c r="L50" i="2"/>
  <c r="E50" i="2"/>
  <c r="C50" i="2"/>
  <c r="S49" i="2"/>
  <c r="U49" i="2"/>
  <c r="L49" i="2"/>
  <c r="E49" i="2"/>
  <c r="C49" i="2"/>
  <c r="S48" i="2"/>
  <c r="U48" i="2"/>
  <c r="L48" i="2"/>
  <c r="E48" i="2"/>
  <c r="C48" i="2"/>
  <c r="S47" i="2"/>
  <c r="U47" i="2"/>
  <c r="L47" i="2"/>
  <c r="E47" i="2"/>
  <c r="C47" i="2"/>
  <c r="S46" i="2"/>
  <c r="U46" i="2"/>
  <c r="L46" i="2"/>
  <c r="E46" i="2"/>
  <c r="C46" i="2"/>
  <c r="S45" i="2"/>
  <c r="U45" i="2"/>
  <c r="L45" i="2"/>
  <c r="E45" i="2"/>
  <c r="C45" i="2"/>
  <c r="S44" i="2"/>
  <c r="U44" i="2"/>
  <c r="L44" i="2"/>
  <c r="E44" i="2"/>
  <c r="C44" i="2"/>
  <c r="S43" i="2"/>
  <c r="U43" i="2"/>
  <c r="L43" i="2"/>
  <c r="E43" i="2"/>
  <c r="C43" i="2"/>
  <c r="S42" i="2"/>
  <c r="U42" i="2"/>
  <c r="L42" i="2"/>
  <c r="E42" i="2"/>
  <c r="C42" i="2"/>
  <c r="S41" i="2"/>
  <c r="U41" i="2"/>
  <c r="L41" i="2"/>
  <c r="E41" i="2"/>
  <c r="C41" i="2"/>
  <c r="S40" i="2"/>
  <c r="U40" i="2"/>
  <c r="L40" i="2"/>
  <c r="E40" i="2"/>
  <c r="C40" i="2"/>
  <c r="S39" i="2"/>
  <c r="U39" i="2"/>
  <c r="L39" i="2"/>
  <c r="E39" i="2"/>
  <c r="C39" i="2"/>
  <c r="S38" i="2"/>
  <c r="U38" i="2"/>
  <c r="L38" i="2"/>
  <c r="E38" i="2"/>
  <c r="C38" i="2"/>
  <c r="S31" i="2"/>
  <c r="U31" i="2"/>
  <c r="L31" i="2"/>
  <c r="E31" i="2"/>
  <c r="C31" i="2"/>
  <c r="S30" i="2"/>
  <c r="U30" i="2"/>
  <c r="L30" i="2"/>
  <c r="E30" i="2"/>
  <c r="C30" i="2"/>
  <c r="S29" i="2"/>
  <c r="U29" i="2"/>
  <c r="L29" i="2"/>
  <c r="E29" i="2"/>
  <c r="C29" i="2"/>
  <c r="S28" i="2"/>
  <c r="U28" i="2"/>
  <c r="L28" i="2"/>
  <c r="E28" i="2"/>
  <c r="C28" i="2"/>
  <c r="S27" i="2"/>
  <c r="U27" i="2"/>
  <c r="L27" i="2"/>
  <c r="E27" i="2"/>
  <c r="C27" i="2"/>
  <c r="S26" i="2"/>
  <c r="U26" i="2"/>
  <c r="L26" i="2"/>
  <c r="E26" i="2"/>
  <c r="C26" i="2"/>
  <c r="S25" i="2"/>
  <c r="U25" i="2"/>
  <c r="L25" i="2"/>
  <c r="E25" i="2"/>
  <c r="C25" i="2"/>
  <c r="S24" i="2"/>
  <c r="U24" i="2"/>
  <c r="L24" i="2"/>
  <c r="E24" i="2"/>
  <c r="C24" i="2"/>
  <c r="S23" i="2"/>
  <c r="U23" i="2"/>
  <c r="L23" i="2"/>
  <c r="E23" i="2"/>
  <c r="C23" i="2"/>
  <c r="S22" i="2"/>
  <c r="U22" i="2"/>
  <c r="L22" i="2"/>
  <c r="E22" i="2"/>
  <c r="C22" i="2"/>
  <c r="S21" i="2"/>
  <c r="U21" i="2"/>
  <c r="L21" i="2"/>
  <c r="E21" i="2"/>
  <c r="C21" i="2"/>
  <c r="S20" i="2"/>
  <c r="U20" i="2"/>
  <c r="L20" i="2"/>
  <c r="E20" i="2"/>
  <c r="C20" i="2"/>
  <c r="S19" i="2"/>
  <c r="U19" i="2"/>
  <c r="L19" i="2"/>
  <c r="E19" i="2"/>
  <c r="C19" i="2"/>
  <c r="S18" i="2"/>
  <c r="U18" i="2"/>
  <c r="L18" i="2"/>
  <c r="E18" i="2"/>
  <c r="C18" i="2"/>
  <c r="S17" i="2"/>
  <c r="U17" i="2"/>
  <c r="L17" i="2"/>
  <c r="E17" i="2"/>
  <c r="C17" i="2"/>
  <c r="S16" i="2"/>
  <c r="U16" i="2"/>
  <c r="L16" i="2"/>
  <c r="E16" i="2"/>
  <c r="C16" i="2"/>
  <c r="S15" i="2"/>
  <c r="U15" i="2"/>
  <c r="L15" i="2"/>
  <c r="E15" i="2"/>
  <c r="C15" i="2"/>
  <c r="S14" i="2"/>
  <c r="U14" i="2"/>
  <c r="L14" i="2"/>
  <c r="E14" i="2"/>
  <c r="C14" i="2"/>
  <c r="S13" i="2"/>
  <c r="U13" i="2"/>
  <c r="L13" i="2"/>
  <c r="E13" i="2"/>
  <c r="C13" i="2"/>
  <c r="S12" i="2"/>
  <c r="U12" i="2"/>
  <c r="L12" i="2"/>
  <c r="E12" i="2"/>
  <c r="C12" i="2"/>
  <c r="S11" i="2"/>
  <c r="U11" i="2"/>
  <c r="L11" i="2"/>
  <c r="E11" i="2"/>
  <c r="C11" i="2"/>
  <c r="S10" i="2"/>
  <c r="U10" i="2"/>
  <c r="L10" i="2"/>
  <c r="E10" i="2"/>
  <c r="C10" i="2"/>
  <c r="S9" i="2"/>
  <c r="U9" i="2"/>
  <c r="L9" i="2"/>
  <c r="E9" i="2"/>
  <c r="C9" i="2"/>
  <c r="S8" i="2"/>
  <c r="U8" i="2"/>
  <c r="L8" i="2"/>
  <c r="E8" i="2"/>
  <c r="C8" i="2"/>
  <c r="S32" i="2"/>
  <c r="U32" i="2"/>
  <c r="L32" i="2"/>
  <c r="E32" i="2"/>
  <c r="C32" i="2"/>
  <c r="S7" i="2"/>
  <c r="U7" i="2"/>
  <c r="L7" i="2"/>
  <c r="E7" i="2"/>
  <c r="C7" i="2"/>
  <c r="S8" i="1"/>
  <c r="U8" i="1"/>
  <c r="U7" i="1"/>
  <c r="L8" i="1"/>
  <c r="L7" i="1"/>
  <c r="E8" i="1"/>
  <c r="C8" i="1"/>
  <c r="E7" i="1"/>
  <c r="C7" i="1"/>
</calcChain>
</file>

<file path=xl/sharedStrings.xml><?xml version="1.0" encoding="utf-8"?>
<sst xmlns="http://schemas.openxmlformats.org/spreadsheetml/2006/main" count="452" uniqueCount="104">
  <si>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</si>
  <si>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</si>
  <si>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</si>
  <si>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</si>
  <si>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</si>
  <si>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</si>
  <si>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</si>
  <si>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</si>
  <si>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</si>
  <si>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</si>
  <si>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</si>
  <si>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</si>
  <si>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</si>
  <si>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</si>
  <si>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</si>
  <si>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</si>
  <si>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</si>
  <si>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</si>
  <si>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</si>
  <si>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 xml:space="preserve">leasing </t>
  </si>
  <si>
    <t xml:space="preserve">pożyczki </t>
  </si>
  <si>
    <t>Finansowanie leasingiem</t>
  </si>
  <si>
    <t>dane za:</t>
  </si>
  <si>
    <t>Finansowanie pożyczką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</si>
  <si>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</si>
  <si>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</si>
  <si>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</si>
  <si>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</si>
  <si>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</si>
  <si>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r>
      <rPr>
        <b/>
        <sz val="9"/>
        <color indexed="8"/>
        <rFont val="Arial"/>
        <family val="2"/>
        <charset val="238"/>
      </rPr>
      <t>OSD</t>
    </r>
    <r>
      <rPr>
        <sz val="9"/>
        <color indexed="8"/>
        <rFont val="Arial"/>
        <family val="2"/>
        <charset val="238"/>
      </rPr>
      <t xml:space="preserve"> (osobowe i ciężarowe do 3,5 tony)</t>
    </r>
  </si>
  <si>
    <r>
      <rPr>
        <b/>
        <sz val="9"/>
        <color indexed="8"/>
        <rFont val="Arial"/>
        <family val="2"/>
        <charset val="238"/>
      </rPr>
      <t>Pojazdy ciężarowe</t>
    </r>
    <r>
      <rPr>
        <sz val="9"/>
        <color indexed="8"/>
        <rFont val="Arial"/>
        <family val="2"/>
        <charset val="238"/>
      </rPr>
      <t xml:space="preserve"> (ciężarowe powyżej 3,5 tony, ciągniki siodłowe, naczepy/przyczepy, autobusy)</t>
    </r>
  </si>
  <si>
    <t>Wartość wykorzystanego limitu w danym okresie [tys. PLN]</t>
  </si>
  <si>
    <r>
      <rPr>
        <b/>
        <sz val="10"/>
        <color indexed="8"/>
        <rFont val="Arial"/>
        <family val="2"/>
        <charset val="238"/>
      </rPr>
      <t>OSD</t>
    </r>
    <r>
      <rPr>
        <sz val="10"/>
        <color indexed="8"/>
        <rFont val="Arial"/>
        <family val="2"/>
        <charset val="238"/>
      </rPr>
      <t xml:space="preserve"> (osobowe i ciężarowe do 3,5 tony)</t>
    </r>
  </si>
  <si>
    <r>
      <rPr>
        <b/>
        <sz val="10"/>
        <color indexed="8"/>
        <rFont val="Arial"/>
        <family val="2"/>
        <charset val="238"/>
      </rPr>
      <t>Pojazdy ciężarowe</t>
    </r>
    <r>
      <rPr>
        <sz val="10"/>
        <color indexed="8"/>
        <rFont val="Arial"/>
        <family val="2"/>
        <charset val="238"/>
      </rPr>
      <t xml:space="preserve"> (ciężarowe powyżej 3,5 tony, ciągniki siodłowe, naczepy/przyczepy, autobusy)</t>
    </r>
  </si>
  <si>
    <t>Finansowanie stoków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</si>
  <si>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</si>
  <si>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</si>
  <si>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</si>
  <si>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Lista firm, które zaraportowały swoje dane</t>
  </si>
  <si>
    <t>DT</t>
  </si>
  <si>
    <t>LEASING</t>
  </si>
  <si>
    <t>POZYCZKI</t>
  </si>
  <si>
    <t>STOKI</t>
  </si>
  <si>
    <t>PLIK</t>
  </si>
  <si>
    <t>DATA_AKT</t>
  </si>
  <si>
    <t>LICZBA</t>
  </si>
  <si>
    <t>LICZBA_LEASING</t>
  </si>
  <si>
    <t>LICZBA_POZYCZKI</t>
  </si>
  <si>
    <t>LICZBA_STOKI</t>
  </si>
  <si>
    <t>2025-10</t>
  </si>
  <si>
    <t>Alior Leasing Sp. z o.o.</t>
  </si>
  <si>
    <t>ALIOR LEASING_ZPL _ 10-2025 formularz miesięczny dla uczestników badania.xlsx</t>
  </si>
  <si>
    <t>BNP Paribas Lease Group Sp. z o. o.</t>
  </si>
  <si>
    <t>BNP ZPL_ wzór  kwestionariusz miesięczny_10_2025.xlsx</t>
  </si>
  <si>
    <t>BOŚ Leasing S.A.</t>
  </si>
  <si>
    <t>BL S.A._ZPL_ wzór  kwestionariusz miesięczny_10_2025.xlsx</t>
  </si>
  <si>
    <t>BPCE Equipment Solutions Polska Sp. z o.o.</t>
  </si>
  <si>
    <t>BPCE Equipment Solutions Polska Sp. z o.o_ZPL_ wzór  kwestionariusz miesięczny_10_2025.xls.xlsx</t>
  </si>
  <si>
    <t>BPS Leasing S.A.</t>
  </si>
  <si>
    <t>BPS Leasing_ZPL _ 10-2025 formularz miesięczny dla uczestników badania.xlsx</t>
  </si>
  <si>
    <t>Caterpillar Financial Services Poland Sp. z o. o.</t>
  </si>
  <si>
    <t>Caterpillar_ wzór  kwestionariusz miesięczny_10_2025_kor.xlsx</t>
  </si>
  <si>
    <t>De Lage Landen Leasing Polska S.A.</t>
  </si>
  <si>
    <t>FIRMA De Lage Landen Leasing Polska S.A_ZPL_ wzór  kwestionariusz miesięczny_10_2025.xlsx</t>
  </si>
  <si>
    <t>Deutsche Leasing Polska S.A.</t>
  </si>
  <si>
    <t>ZPL_kwestionariusz_miesięczny_10_2025_DLPL_2025-11-05.xls.xlsx</t>
  </si>
  <si>
    <t>Europejski Fundusz Leasingowy S.A.</t>
  </si>
  <si>
    <t>EFL_ZPL_ wzór  kwestionariusz miesięczny_10_2025.xls.xlsx</t>
  </si>
  <si>
    <t>Impuls-Leasing Polska Sp. z o. o.</t>
  </si>
  <si>
    <t>Impuls-Leasing_ ZPL_10-2025 formularz miesięczny dla uczestników badania.xlsx</t>
  </si>
  <si>
    <t>ING Lease (Polska) Sp. z o. o.</t>
  </si>
  <si>
    <t>ING_Lease_ZPL_ wzór  kwestionariusz miesięczny_10_2025.xls.xlsx</t>
  </si>
  <si>
    <t>Leasing Polski Sp. z o. o.</t>
  </si>
  <si>
    <t>LEASING POLSKI SP. ZOO_ZPL _ 10-2025.xlsx</t>
  </si>
  <si>
    <t>Mercedes-Benz Leasing Polska Sp. z o.o.</t>
  </si>
  <si>
    <t>Mercedes-Benz Leasing Polska Sp. z o.o._ZPL _ 10-2025 formularz miesięczny dla uczestników badania.xlsx</t>
  </si>
  <si>
    <t>Millennium Leasing Sp. z o. o.</t>
  </si>
  <si>
    <t>Millennium Leasing_ZPL_10-2025.xlsx</t>
  </si>
  <si>
    <t>mLeasing Sp. z o. o.</t>
  </si>
  <si>
    <t>mLeasing ZPL_ wzór  kwestionariusz miesięczny_10_2025.xlsx</t>
  </si>
  <si>
    <t>NEST Leasing S.A.</t>
  </si>
  <si>
    <t>Nest_Lease_SA_ZPL_kwestionariusz miesięczny_10_2025.xlsx</t>
  </si>
  <si>
    <t>PEAC (Poland) Sp. z  o. o.</t>
  </si>
  <si>
    <t>ZPL_ wzór  kwestionariusz miesięczny_10_2025_PEAC.xlsx</t>
  </si>
  <si>
    <t>PEKAO Leasing Sp. z o. o.</t>
  </si>
  <si>
    <t>Pekao ZPL_ wzór  kwestionariusz miesięczny_10_2025.xlsx</t>
  </si>
  <si>
    <t>PKO Leasing S.A.</t>
  </si>
  <si>
    <t>PKO Leasing_ZPL _ 10-2025 formularz miesięczny dla uczestników badania.xlsx</t>
  </si>
  <si>
    <t>Santander Consumer Multirent Sp. z o.o.</t>
  </si>
  <si>
    <t>Santander Consumer Multirent_  kwestionariusz miesięczny_10_2025.xls.xlsx</t>
  </si>
  <si>
    <t>Santander Leasing S.A.</t>
  </si>
  <si>
    <t>Santander_Leasing ZPL_ wzór  kwestionariusz miesięczny_10_2025.xls.xlsx</t>
  </si>
  <si>
    <t>Scania Finance Polska Sp. z o. o.</t>
  </si>
  <si>
    <t>ZPL_ wzór  kwestionariusz miesięczny_10_2025_SFP.xls.xlsx</t>
  </si>
  <si>
    <t>SGB Leasing Sp. z o. o.</t>
  </si>
  <si>
    <t>SGB_Leasing_ZPL_10-2025_formularz_miesięczny.xlsx</t>
  </si>
  <si>
    <t>Siemens Finance Sp. z o. o.</t>
  </si>
  <si>
    <t>Siemens_Finance_ZPL_kwestionariusz miesięczny_10_2025.xls.xlsx</t>
  </si>
  <si>
    <t>VEHIS FINANSE Sp. z o.o.</t>
  </si>
  <si>
    <t>VEHIS_ZPL_kwestionariusz miesięczny_10_2025.xlsx</t>
  </si>
  <si>
    <t>VELOLEASING S.A.</t>
  </si>
  <si>
    <t>Veloleasing_ZPL_ wzór  kwestionariusz miesięczny_10_2025.xls.xlsx</t>
  </si>
  <si>
    <t>październik</t>
  </si>
  <si>
    <t>Związek Polskiego Leasingu, Warszawa 04-05-2026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</si>
</sst>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0" borderId="0" xfId="0" applyFont="1"/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" fontId="4" fillId="2" borderId="0" xfId="0" applyNumberFormat="1" applyFont="1" applyFill="1" applyAlignment="1">
      <alignment vertical="center"/>
    </xf>
    <xf numFmtId="2" fontId="4" fillId="2" borderId="0" xfId="0" applyNumberFormat="1" applyFont="1" applyFill="1"/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1" fontId="17" fillId="2" borderId="6" xfId="0" applyNumberFormat="1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vertical="center" wrapText="1"/>
    </xf>
    <xf numFmtId="0" fontId="14" fillId="2" borderId="14" xfId="0" applyFont="1" applyFill="1" applyBorder="1" applyAlignment="1">
      <alignment vertical="center" wrapText="1"/>
    </xf>
    <xf numFmtId="1" fontId="17" fillId="2" borderId="7" xfId="0" applyNumberFormat="1" applyFont="1" applyFill="1" applyBorder="1" applyAlignment="1">
      <alignment horizontal="right" vertical="center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5" fillId="2" borderId="29" xfId="0" applyFont="1" applyFill="1" applyBorder="1" applyAlignment="1">
      <alignment vertical="center" wrapText="1"/>
    </xf>
    <xf numFmtId="0" fontId="18" fillId="2" borderId="30" xfId="0" applyFont="1" applyFill="1" applyBorder="1" applyAlignment="1">
      <alignment vertical="center" wrapText="1"/>
    </xf>
    <xf numFmtId="0" fontId="18" fillId="2" borderId="31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vertical="center" wrapText="1"/>
    </xf>
    <xf numFmtId="2" fontId="4" fillId="2" borderId="37" xfId="0" applyNumberFormat="1" applyFont="1" applyFill="1" applyBorder="1" applyAlignment="1">
      <alignment horizontal="right" vertical="center"/>
    </xf>
    <xf numFmtId="2" fontId="4" fillId="2" borderId="38" xfId="0" applyNumberFormat="1" applyFont="1" applyFill="1" applyBorder="1" applyAlignment="1">
      <alignment horizontal="right" vertical="center"/>
    </xf>
    <xf numFmtId="2" fontId="4" fillId="2" borderId="39" xfId="0" applyNumberFormat="1" applyFont="1" applyFill="1" applyBorder="1" applyAlignment="1">
      <alignment horizontal="right" vertical="center"/>
    </xf>
    <xf numFmtId="2" fontId="4" fillId="2" borderId="36" xfId="0" applyNumberFormat="1" applyFont="1" applyFill="1" applyBorder="1" applyAlignment="1">
      <alignment horizontal="right" vertical="center"/>
    </xf>
    <xf numFmtId="0" fontId="12" fillId="2" borderId="36" xfId="0" applyFont="1" applyFill="1" applyBorder="1" applyAlignment="1">
      <alignment horizontal="left"/>
    </xf>
    <xf numFmtId="2" fontId="6" fillId="2" borderId="36" xfId="0" applyNumberFormat="1" applyFont="1" applyFill="1" applyBorder="1" applyAlignment="1">
      <alignment horizontal="right" vertical="center"/>
    </xf>
    <xf numFmtId="0" fontId="13" fillId="0" borderId="44" xfId="0" applyFont="1" applyBorder="1" applyAlignment="1">
      <alignment wrapText="1"/>
    </xf>
    <xf numFmtId="0" fontId="13" fillId="0" borderId="43" xfId="0" applyFont="1" applyBorder="1" applyAlignment="1">
      <alignment wrapText="1"/>
    </xf>
    <xf numFmtId="0" fontId="4" fillId="2" borderId="32" xfId="0" applyFont="1" applyFill="1" applyBorder="1"/>
    <xf numFmtId="0" fontId="10" fillId="2" borderId="36" xfId="0" applyFont="1" applyFill="1" applyBorder="1" applyAlignment="1">
      <alignment horizontal="left" vertical="center" wrapText="1"/>
    </xf>
    <xf numFmtId="0" fontId="3" fillId="0" borderId="45" xfId="0" applyFont="1" applyBorder="1" applyAlignment="1">
      <alignment vertical="center" wrapText="1"/>
    </xf>
    <xf numFmtId="0" fontId="10" fillId="3" borderId="4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8" fillId="2" borderId="32" xfId="0" applyFont="1" applyFill="1" applyBorder="1" applyAlignment="1">
      <alignment vertical="center" wrapText="1"/>
    </xf>
    <xf numFmtId="0" fontId="0" fillId="0" borderId="46" xfId="0" applyBorder="1"/>
    <xf numFmtId="0" fontId="0" fillId="0" borderId="6" xfId="0" applyBorder="1"/>
    <xf numFmtId="0" fontId="5" fillId="2" borderId="13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164" fontId="0" fillId="0" borderId="20" xfId="0" applyNumberFormat="1" applyBorder="1" applyAlignment="1">
      <alignment wrapText="1"/>
    </xf>
    <xf numFmtId="164" fontId="0" fillId="0" borderId="22" xfId="0" applyNumberFormat="1" applyBorder="1" applyAlignment="1">
      <alignment wrapText="1"/>
    </xf>
    <xf numFmtId="164" fontId="0" fillId="0" borderId="24" xfId="0" applyNumberFormat="1" applyBorder="1" applyAlignment="1">
      <alignment wrapText="1"/>
    </xf>
    <xf numFmtId="164" fontId="0" fillId="0" borderId="26" xfId="0" applyNumberFormat="1" applyBorder="1" applyAlignment="1">
      <alignment wrapText="1"/>
    </xf>
    <xf numFmtId="164" fontId="0" fillId="0" borderId="28" xfId="0" applyNumberFormat="1" applyBorder="1" applyAlignment="1">
      <alignment wrapText="1"/>
    </xf>
    <xf numFmtId="164" fontId="0" fillId="0" borderId="21" xfId="0" applyNumberFormat="1" applyBorder="1" applyAlignment="1">
      <alignment wrapText="1"/>
    </xf>
    <xf numFmtId="164" fontId="0" fillId="0" borderId="23" xfId="0" applyNumberFormat="1" applyBorder="1" applyAlignment="1">
      <alignment wrapText="1"/>
    </xf>
    <xf numFmtId="164" fontId="0" fillId="0" borderId="25" xfId="0" applyNumberFormat="1" applyBorder="1" applyAlignment="1">
      <alignment wrapText="1"/>
    </xf>
    <xf numFmtId="164" fontId="0" fillId="0" borderId="27" xfId="0" applyNumberFormat="1" applyBorder="1" applyAlignment="1">
      <alignment wrapText="1"/>
    </xf>
    <xf numFmtId="164" fontId="0" fillId="0" borderId="15" xfId="0" applyNumberFormat="1" applyBorder="1" applyAlignment="1">
      <alignment wrapText="1"/>
    </xf>
    <xf numFmtId="3" fontId="11" fillId="2" borderId="33" xfId="0" applyNumberFormat="1" applyFont="1" applyFill="1" applyBorder="1" applyAlignment="1">
      <alignment horizontal="right" vertical="center"/>
    </xf>
    <xf numFmtId="3" fontId="4" fillId="2" borderId="34" xfId="0" applyNumberFormat="1" applyFont="1" applyFill="1" applyBorder="1" applyAlignment="1">
      <alignment horizontal="right" vertical="center"/>
    </xf>
    <xf numFmtId="3" fontId="4" fillId="2" borderId="35" xfId="0" applyNumberFormat="1" applyFont="1" applyFill="1" applyBorder="1" applyAlignment="1">
      <alignment horizontal="right" vertical="center"/>
    </xf>
    <xf numFmtId="3" fontId="4" fillId="2" borderId="36" xfId="0" applyNumberFormat="1" applyFont="1" applyFill="1" applyBorder="1" applyAlignment="1">
      <alignment horizontal="right" vertical="center"/>
    </xf>
    <xf numFmtId="3" fontId="6" fillId="2" borderId="36" xfId="0" applyNumberFormat="1" applyFont="1" applyFill="1" applyBorder="1" applyAlignment="1">
      <alignment horizontal="right" vertical="center"/>
    </xf>
    <xf numFmtId="4" fontId="11" fillId="2" borderId="40" xfId="0" applyNumberFormat="1" applyFont="1" applyFill="1" applyBorder="1" applyAlignment="1">
      <alignment horizontal="right" vertical="center"/>
    </xf>
    <xf numFmtId="4" fontId="4" fillId="2" borderId="41" xfId="0" applyNumberFormat="1" applyFont="1" applyFill="1" applyBorder="1" applyAlignment="1">
      <alignment horizontal="right" vertical="center"/>
    </xf>
    <xf numFmtId="4" fontId="4" fillId="2" borderId="42" xfId="0" applyNumberFormat="1" applyFont="1" applyFill="1" applyBorder="1" applyAlignment="1">
      <alignment horizontal="right" vertical="center"/>
    </xf>
    <xf numFmtId="4" fontId="4" fillId="2" borderId="43" xfId="0" applyNumberFormat="1" applyFont="1" applyFill="1" applyBorder="1" applyAlignment="1">
      <alignment horizontal="right" vertical="center"/>
    </xf>
    <xf numFmtId="4" fontId="6" fillId="2" borderId="43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wrapText="1"/>
    </xf>
    <xf numFmtId="164" fontId="0" fillId="0" borderId="1" xfId="0" applyNumberFormat="1" applyBorder="1" applyAlignment="1">
      <alignment wrapText="1"/>
    </xf>
    <xf numFmtId="164" fontId="0" fillId="0" borderId="2" xfId="0" applyNumberFormat="1" applyBorder="1" applyAlignment="1">
      <alignment wrapText="1"/>
    </xf>
    <xf numFmtId="164" fontId="0" fillId="0" borderId="6" xfId="0" applyNumberFormat="1" applyBorder="1" applyAlignment="1">
      <alignment wrapText="1"/>
    </xf>
    <xf numFmtId="164" fontId="0" fillId="0" borderId="4" xfId="0" applyNumberFormat="1" applyBorder="1" applyAlignment="1">
      <alignment wrapText="1"/>
    </xf>
    <xf numFmtId="164" fontId="0" fillId="0" borderId="3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164" fontId="0" fillId="0" borderId="7" xfId="0" applyNumberFormat="1" applyBorder="1" applyAlignment="1">
      <alignment wrapText="1"/>
    </xf>
    <xf numFmtId="164" fontId="4" fillId="2" borderId="0" xfId="0" applyNumberFormat="1" applyFont="1" applyFill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4" fontId="4" fillId="2" borderId="6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4" fillId="2" borderId="5" xfId="0" applyNumberFormat="1" applyFont="1" applyFill="1" applyBorder="1" applyAlignment="1">
      <alignment horizontal="right" vertical="center"/>
    </xf>
    <xf numFmtId="164" fontId="4" fillId="2" borderId="7" xfId="0" applyNumberFormat="1" applyFont="1" applyFill="1" applyBorder="1" applyAlignment="1">
      <alignment horizontal="right" vertical="center"/>
    </xf>
    <xf numFmtId="3" fontId="17" fillId="2" borderId="6" xfId="0" applyNumberFormat="1" applyFont="1" applyFill="1" applyBorder="1" applyAlignment="1">
      <alignment horizontal="right" vertical="center"/>
    </xf>
    <xf numFmtId="3" fontId="17" fillId="2" borderId="7" xfId="0" applyNumberFormat="1" applyFont="1" applyFill="1" applyBorder="1" applyAlignment="1">
      <alignment horizontal="right" vertical="center"/>
    </xf>
    <xf numFmtId="22" fontId="0" fillId="0" borderId="0" xfId="0" applyNumberFormat="1" applyAlignment="1">
      <alignment wrapText="1"/>
    </xf>
    <xf numFmtId="0" fontId="20" fillId="0" borderId="0" xfId="0" applyFont="1" applyFill="1"/>
    <xf numFmtId="0" fontId="19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5DC-BAA3-4053-A668-BABE28172381}">
  <sheetPr codeName="Arkusz1">
    <pageSetUpPr autoPageBreaks="0"/>
  </sheetPr>
  <dimension ref="A2:V49"/>
  <sheetViews>
    <sheetView showGridLines="0" zoomScale="80" zoomScaleNormal="80" workbookViewId="0">
      <selection activeCell="B2" sqref="B2"/>
    </sheetView>
  </sheetViews>
  <sheetFormatPr defaultRowHeight="14.5" x14ac:dyDescent="0.35"/>
  <cols>
    <col min="1" max="1" width="12.81640625" customWidth="1"/>
    <col min="2" max="2" width="33.453125" style="1" customWidth="1"/>
    <col min="3" max="3" width="26.7265625" style="1" customWidth="1"/>
    <col min="4" max="22" width="16.54296875" style="1" customWidth="1"/>
  </cols>
  <sheetData>
    <row r="2" spans="2:22" ht="23.5" x14ac:dyDescent="0.55000000000000004">
      <c r="B2" s="89" t="s">
        <v>103</v>
      </c>
    </row>
    <row r="3" spans="2:22" ht="23.5" x14ac:dyDescent="0.55000000000000004">
      <c r="B3" s="89"/>
    </row>
    <row r="4" spans="2:22" ht="23.5" x14ac:dyDescent="0.55000000000000004">
      <c r="B4" s="4" t="s">
        <v>35</v>
      </c>
      <c r="D4" s="45" t="s">
        <v>22</v>
      </c>
      <c r="E4" s="44" t="s">
        <v>102</v>
      </c>
      <c r="F4" s="44">
        <v>2025</v>
      </c>
    </row>
    <row r="5" spans="2:22" ht="15" thickBot="1" x14ac:dyDescent="0.4"/>
    <row r="6" spans="2:22" ht="72.5" x14ac:dyDescent="0.35">
      <c r="B6" s="5"/>
      <c r="C6" s="23" t="s">
        <v>0</v>
      </c>
      <c r="D6" s="26" t="s">
        <v>1</v>
      </c>
      <c r="E6" s="23" t="s">
        <v>36</v>
      </c>
      <c r="F6" s="24" t="s">
        <v>2</v>
      </c>
      <c r="G6" s="26" t="s">
        <v>3</v>
      </c>
      <c r="H6" s="23" t="s">
        <v>4</v>
      </c>
      <c r="I6" s="24" t="s">
        <v>5</v>
      </c>
      <c r="J6" s="24" t="s">
        <v>6</v>
      </c>
      <c r="K6" s="25" t="s">
        <v>7</v>
      </c>
      <c r="L6" s="23" t="s">
        <v>8</v>
      </c>
      <c r="M6" s="24" t="s">
        <v>9</v>
      </c>
      <c r="N6" s="24" t="s">
        <v>10</v>
      </c>
      <c r="O6" s="25" t="s">
        <v>11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</row>
    <row r="7" spans="2:22" ht="15.5" x14ac:dyDescent="0.35">
      <c r="B7" s="38" t="s">
        <v>19</v>
      </c>
      <c r="C7" s="51">
        <f>SUM(D7,F7:K7)</f>
        <v>5128509.0060796151</v>
      </c>
      <c r="D7" s="52">
        <v>2869152.0267122388</v>
      </c>
      <c r="E7" s="51">
        <f>SUM(F7:G7)</f>
        <v>884053.32000253676</v>
      </c>
      <c r="F7" s="53">
        <v>541706.16636911931</v>
      </c>
      <c r="G7" s="52">
        <v>342347.15363341739</v>
      </c>
      <c r="H7" s="51">
        <v>859632.75934958202</v>
      </c>
      <c r="I7" s="53">
        <v>319531.45110821509</v>
      </c>
      <c r="J7" s="53">
        <v>103849.7349405078</v>
      </c>
      <c r="K7" s="54">
        <v>92289.713966534677</v>
      </c>
      <c r="L7" s="51">
        <f>SUM(M7:O7)</f>
        <v>1752491.9882899437</v>
      </c>
      <c r="M7" s="53">
        <v>319724.11808660068</v>
      </c>
      <c r="N7" s="53">
        <v>102547.01236586066</v>
      </c>
      <c r="O7" s="54">
        <v>1330220.8578374824</v>
      </c>
      <c r="P7" s="55">
        <v>76078.950424811235</v>
      </c>
      <c r="Q7" s="55">
        <v>54251.190863491662</v>
      </c>
      <c r="R7" s="55">
        <v>31986.030087231691</v>
      </c>
      <c r="S7" s="55">
        <f>SUM(D7,F7:G7,H7:K7,M7:O7,P7,Q7,R7)</f>
        <v>7043317.1657450935</v>
      </c>
      <c r="T7" s="55">
        <v>17487.52146</v>
      </c>
      <c r="U7" s="55">
        <f>S7+T7</f>
        <v>7060804.6872050939</v>
      </c>
      <c r="V7" s="55">
        <v>0</v>
      </c>
    </row>
    <row r="8" spans="2:22" ht="16" thickBot="1" x14ac:dyDescent="0.4">
      <c r="B8" s="39" t="s">
        <v>20</v>
      </c>
      <c r="C8" s="56">
        <f>SUM(D8,F8:K8)</f>
        <v>484046.56190798583</v>
      </c>
      <c r="D8" s="57">
        <v>251343.5995886157</v>
      </c>
      <c r="E8" s="56">
        <f>SUM(F8:G8)</f>
        <v>56680.586558382493</v>
      </c>
      <c r="F8" s="58">
        <v>25105.811193793099</v>
      </c>
      <c r="G8" s="57">
        <v>31574.77536458939</v>
      </c>
      <c r="H8" s="56">
        <v>108808.51955839885</v>
      </c>
      <c r="I8" s="58">
        <v>41434.538292152785</v>
      </c>
      <c r="J8" s="58">
        <v>5415.1561400000001</v>
      </c>
      <c r="K8" s="59">
        <v>20364.161770436</v>
      </c>
      <c r="L8" s="56">
        <f>SUM(M8:O8)</f>
        <v>786825.79017323209</v>
      </c>
      <c r="M8" s="58">
        <v>37279.249112899539</v>
      </c>
      <c r="N8" s="58">
        <v>404209.01954080089</v>
      </c>
      <c r="O8" s="59">
        <v>345337.52151953173</v>
      </c>
      <c r="P8" s="60">
        <v>24742.78491945755</v>
      </c>
      <c r="Q8" s="60">
        <v>70676.451177456664</v>
      </c>
      <c r="R8" s="60">
        <v>5385.2101825666696</v>
      </c>
      <c r="S8" s="60">
        <f>SUM(D8,F8:G8,H8:K8,M8:O8,P8,Q8,R8)</f>
        <v>1371676.7983606989</v>
      </c>
      <c r="T8" s="60">
        <v>4588</v>
      </c>
      <c r="U8" s="60">
        <f>S8+T8</f>
        <v>1376264.7983606989</v>
      </c>
      <c r="V8" s="60">
        <v>0</v>
      </c>
    </row>
    <row r="11" spans="2:22" ht="21" x14ac:dyDescent="0.5">
      <c r="B11" s="4" t="s">
        <v>34</v>
      </c>
    </row>
    <row r="13" spans="2:22" ht="15" thickBot="1" x14ac:dyDescent="0.4"/>
    <row r="14" spans="2:22" ht="88.5" x14ac:dyDescent="0.35">
      <c r="B14" s="40"/>
      <c r="C14" s="27" t="s">
        <v>24</v>
      </c>
      <c r="D14" s="28" t="s">
        <v>32</v>
      </c>
      <c r="E14" s="28" t="s">
        <v>33</v>
      </c>
      <c r="F14" s="29" t="s">
        <v>25</v>
      </c>
      <c r="G14" s="30" t="s">
        <v>8</v>
      </c>
      <c r="H14" s="30" t="s">
        <v>12</v>
      </c>
      <c r="I14" s="46" t="s">
        <v>37</v>
      </c>
      <c r="J14" s="31" t="s">
        <v>26</v>
      </c>
      <c r="K14" s="15"/>
      <c r="L14" s="31" t="s">
        <v>27</v>
      </c>
      <c r="V14"/>
    </row>
    <row r="15" spans="2:22" ht="46.5" x14ac:dyDescent="0.35">
      <c r="B15" s="41" t="s">
        <v>28</v>
      </c>
      <c r="C15" s="61">
        <f>SUM(D15:F15)</f>
        <v>13436</v>
      </c>
      <c r="D15" s="62">
        <v>11805</v>
      </c>
      <c r="E15" s="62">
        <v>1489</v>
      </c>
      <c r="F15" s="63">
        <v>142</v>
      </c>
      <c r="G15" s="64">
        <v>651</v>
      </c>
      <c r="H15" s="64">
        <v>0</v>
      </c>
      <c r="I15" s="64">
        <v>8</v>
      </c>
      <c r="J15" s="64">
        <v>0</v>
      </c>
      <c r="K15" s="12"/>
      <c r="L15" s="65">
        <f>SUM(C15,G15,H15,I15,J15)</f>
        <v>14095</v>
      </c>
      <c r="V15"/>
    </row>
    <row r="16" spans="2:22" ht="15.5" x14ac:dyDescent="0.35">
      <c r="B16" s="36"/>
      <c r="C16" s="32"/>
      <c r="D16" s="33"/>
      <c r="E16" s="33"/>
      <c r="F16" s="34"/>
      <c r="G16" s="35"/>
      <c r="H16" s="35"/>
      <c r="I16" s="35"/>
      <c r="J16" s="35"/>
      <c r="K16" s="13"/>
      <c r="L16" s="37"/>
      <c r="V16"/>
    </row>
    <row r="17" spans="1:22" ht="47" thickBot="1" x14ac:dyDescent="0.4">
      <c r="B17" s="43" t="s">
        <v>31</v>
      </c>
      <c r="C17" s="66">
        <f>SUM(D17:F17)</f>
        <v>2485240.4017633121</v>
      </c>
      <c r="D17" s="67">
        <v>2204368.9012984005</v>
      </c>
      <c r="E17" s="67">
        <v>268952.25052559999</v>
      </c>
      <c r="F17" s="68">
        <v>11919.249939311898</v>
      </c>
      <c r="G17" s="69">
        <v>176982.073749726</v>
      </c>
      <c r="H17" s="69">
        <v>0</v>
      </c>
      <c r="I17" s="69">
        <v>619.46528000000001</v>
      </c>
      <c r="J17" s="69">
        <v>0</v>
      </c>
      <c r="K17" s="14"/>
      <c r="L17" s="70">
        <f>SUM(C17,G17,H17,I17,J17)</f>
        <v>2662841.9407930383</v>
      </c>
      <c r="V17"/>
    </row>
    <row r="21" spans="1:22" x14ac:dyDescent="0.35">
      <c r="B21"/>
      <c r="C21"/>
    </row>
    <row r="22" spans="1:22" ht="23.5" x14ac:dyDescent="0.55000000000000004">
      <c r="B22" s="88" t="s">
        <v>38</v>
      </c>
    </row>
    <row r="23" spans="1:22" x14ac:dyDescent="0.35">
      <c r="A23" t="s">
        <v>39</v>
      </c>
      <c r="B23" s="1" t="s">
        <v>40</v>
      </c>
      <c r="C23" s="1" t="s">
        <v>41</v>
      </c>
      <c r="D23" s="1" t="s">
        <v>42</v>
      </c>
      <c r="E23" s="1" t="s">
        <v>43</v>
      </c>
      <c r="F23" s="1" t="s">
        <v>44</v>
      </c>
      <c r="G23" s="1" t="s">
        <v>45</v>
      </c>
      <c r="H23" s="1" t="s">
        <v>46</v>
      </c>
      <c r="I23" s="1" t="s">
        <v>47</v>
      </c>
      <c r="J23" s="1" t="s">
        <v>48</v>
      </c>
    </row>
    <row r="24" spans="1:22" ht="87" x14ac:dyDescent="0.35">
      <c r="A24" t="s">
        <v>49</v>
      </c>
      <c r="B24" s="1" t="s">
        <v>50</v>
      </c>
      <c r="C24" s="1" t="s">
        <v>50</v>
      </c>
      <c r="D24" s="1" t="s">
        <v>50</v>
      </c>
      <c r="E24" s="1" t="s">
        <v>51</v>
      </c>
      <c r="F24" s="87">
        <v>45973.586423611108</v>
      </c>
      <c r="G24" s="1">
        <v>26</v>
      </c>
      <c r="H24" s="1">
        <v>26</v>
      </c>
      <c r="I24" s="1">
        <v>22</v>
      </c>
      <c r="J24" s="1">
        <v>11</v>
      </c>
    </row>
    <row r="25" spans="1:22" ht="58" x14ac:dyDescent="0.35">
      <c r="A25" t="s">
        <v>49</v>
      </c>
      <c r="B25" s="1" t="s">
        <v>52</v>
      </c>
      <c r="C25" s="1" t="s">
        <v>52</v>
      </c>
      <c r="D25" s="1" t="s">
        <v>52</v>
      </c>
      <c r="E25" s="1" t="s">
        <v>53</v>
      </c>
      <c r="F25" s="87">
        <v>45978.540844907409</v>
      </c>
      <c r="G25" s="1">
        <v>26</v>
      </c>
      <c r="H25" s="1">
        <v>26</v>
      </c>
      <c r="I25" s="1">
        <v>22</v>
      </c>
      <c r="J25" s="1">
        <v>11</v>
      </c>
    </row>
    <row r="26" spans="1:22" ht="58" x14ac:dyDescent="0.35">
      <c r="A26" t="s">
        <v>49</v>
      </c>
      <c r="B26" s="1" t="s">
        <v>54</v>
      </c>
      <c r="C26" s="1" t="s">
        <v>54</v>
      </c>
      <c r="E26" s="1" t="s">
        <v>55</v>
      </c>
      <c r="F26" s="87">
        <v>45978.540555555555</v>
      </c>
      <c r="G26" s="1">
        <v>26</v>
      </c>
      <c r="H26" s="1">
        <v>26</v>
      </c>
      <c r="I26" s="1">
        <v>22</v>
      </c>
      <c r="J26" s="1">
        <v>11</v>
      </c>
    </row>
    <row r="27" spans="1:22" ht="101.5" x14ac:dyDescent="0.35">
      <c r="A27" t="s">
        <v>49</v>
      </c>
      <c r="B27" s="1" t="s">
        <v>56</v>
      </c>
      <c r="C27" s="1" t="s">
        <v>56</v>
      </c>
      <c r="D27" s="1" t="s">
        <v>56</v>
      </c>
      <c r="E27" s="1" t="s">
        <v>57</v>
      </c>
      <c r="F27" s="87">
        <v>45973.586527777778</v>
      </c>
      <c r="G27" s="1">
        <v>26</v>
      </c>
      <c r="H27" s="1">
        <v>26</v>
      </c>
      <c r="I27" s="1">
        <v>22</v>
      </c>
      <c r="J27" s="1">
        <v>11</v>
      </c>
    </row>
    <row r="28" spans="1:22" ht="72.5" x14ac:dyDescent="0.35">
      <c r="A28" t="s">
        <v>49</v>
      </c>
      <c r="B28" s="1" t="s">
        <v>58</v>
      </c>
      <c r="C28" s="1" t="s">
        <v>58</v>
      </c>
      <c r="E28" s="1" t="s">
        <v>59</v>
      </c>
      <c r="F28" s="87">
        <v>45973.586655092593</v>
      </c>
      <c r="G28" s="1">
        <v>26</v>
      </c>
      <c r="H28" s="1">
        <v>26</v>
      </c>
      <c r="I28" s="1">
        <v>22</v>
      </c>
      <c r="J28" s="1">
        <v>11</v>
      </c>
    </row>
    <row r="29" spans="1:22" ht="58" x14ac:dyDescent="0.35">
      <c r="A29" t="s">
        <v>49</v>
      </c>
      <c r="B29" s="1" t="s">
        <v>60</v>
      </c>
      <c r="C29" s="1" t="s">
        <v>60</v>
      </c>
      <c r="E29" s="1" t="s">
        <v>61</v>
      </c>
      <c r="F29" s="87">
        <v>45984.885300925926</v>
      </c>
      <c r="G29" s="1">
        <v>26</v>
      </c>
      <c r="H29" s="1">
        <v>26</v>
      </c>
      <c r="I29" s="1">
        <v>22</v>
      </c>
      <c r="J29" s="1">
        <v>11</v>
      </c>
    </row>
    <row r="30" spans="1:22" ht="101.5" x14ac:dyDescent="0.35">
      <c r="A30" t="s">
        <v>49</v>
      </c>
      <c r="B30" s="1" t="s">
        <v>62</v>
      </c>
      <c r="C30" s="1" t="s">
        <v>62</v>
      </c>
      <c r="D30" s="1" t="s">
        <v>62</v>
      </c>
      <c r="E30" s="1" t="s">
        <v>63</v>
      </c>
      <c r="F30" s="87">
        <v>45973.587048611109</v>
      </c>
      <c r="G30" s="1">
        <v>26</v>
      </c>
      <c r="H30" s="1">
        <v>26</v>
      </c>
      <c r="I30" s="1">
        <v>22</v>
      </c>
      <c r="J30" s="1">
        <v>11</v>
      </c>
    </row>
    <row r="31" spans="1:22" ht="58" x14ac:dyDescent="0.35">
      <c r="A31" t="s">
        <v>49</v>
      </c>
      <c r="B31" s="1" t="s">
        <v>64</v>
      </c>
      <c r="C31" s="1" t="s">
        <v>64</v>
      </c>
      <c r="E31" s="1" t="s">
        <v>65</v>
      </c>
      <c r="F31" s="87">
        <v>45973.590474537035</v>
      </c>
      <c r="G31" s="1">
        <v>26</v>
      </c>
      <c r="H31" s="1">
        <v>26</v>
      </c>
      <c r="I31" s="1">
        <v>22</v>
      </c>
      <c r="J31" s="1">
        <v>11</v>
      </c>
    </row>
    <row r="32" spans="1:22" ht="58" x14ac:dyDescent="0.35">
      <c r="A32" t="s">
        <v>49</v>
      </c>
      <c r="B32" s="1" t="s">
        <v>66</v>
      </c>
      <c r="C32" s="1" t="s">
        <v>66</v>
      </c>
      <c r="E32" s="1" t="s">
        <v>67</v>
      </c>
      <c r="F32" s="87">
        <v>45973.586909722224</v>
      </c>
      <c r="G32" s="1">
        <v>26</v>
      </c>
      <c r="H32" s="1">
        <v>26</v>
      </c>
      <c r="I32" s="1">
        <v>22</v>
      </c>
      <c r="J32" s="1">
        <v>11</v>
      </c>
    </row>
    <row r="33" spans="1:10" ht="87" x14ac:dyDescent="0.35">
      <c r="A33" t="s">
        <v>49</v>
      </c>
      <c r="B33" s="1" t="s">
        <v>68</v>
      </c>
      <c r="C33" s="1" t="s">
        <v>68</v>
      </c>
      <c r="E33" s="1" t="s">
        <v>69</v>
      </c>
      <c r="F33" s="87">
        <v>45973.587164351855</v>
      </c>
      <c r="G33" s="1">
        <v>26</v>
      </c>
      <c r="H33" s="1">
        <v>26</v>
      </c>
      <c r="I33" s="1">
        <v>22</v>
      </c>
      <c r="J33" s="1">
        <v>11</v>
      </c>
    </row>
    <row r="34" spans="1:10" ht="72.5" x14ac:dyDescent="0.35">
      <c r="A34" t="s">
        <v>49</v>
      </c>
      <c r="B34" s="1" t="s">
        <v>70</v>
      </c>
      <c r="C34" s="1" t="s">
        <v>70</v>
      </c>
      <c r="D34" s="1" t="s">
        <v>70</v>
      </c>
      <c r="E34" s="1" t="s">
        <v>71</v>
      </c>
      <c r="F34" s="87">
        <v>45973.58730324074</v>
      </c>
      <c r="G34" s="1">
        <v>26</v>
      </c>
      <c r="H34" s="1">
        <v>26</v>
      </c>
      <c r="I34" s="1">
        <v>22</v>
      </c>
      <c r="J34" s="1">
        <v>11</v>
      </c>
    </row>
    <row r="35" spans="1:10" ht="43.5" x14ac:dyDescent="0.35">
      <c r="A35" t="s">
        <v>49</v>
      </c>
      <c r="B35" s="1" t="s">
        <v>72</v>
      </c>
      <c r="E35" s="1" t="s">
        <v>73</v>
      </c>
      <c r="F35" s="87">
        <v>45973.587430555555</v>
      </c>
      <c r="G35" s="1">
        <v>26</v>
      </c>
      <c r="H35" s="1">
        <v>26</v>
      </c>
      <c r="I35" s="1">
        <v>22</v>
      </c>
      <c r="J35" s="1">
        <v>11</v>
      </c>
    </row>
    <row r="36" spans="1:10" ht="101.5" x14ac:dyDescent="0.35">
      <c r="A36" t="s">
        <v>49</v>
      </c>
      <c r="B36" s="1" t="s">
        <v>74</v>
      </c>
      <c r="C36" s="1" t="s">
        <v>74</v>
      </c>
      <c r="D36" s="1" t="s">
        <v>74</v>
      </c>
      <c r="E36" s="1" t="s">
        <v>75</v>
      </c>
      <c r="F36" s="87">
        <v>45973.587557870371</v>
      </c>
      <c r="G36" s="1">
        <v>26</v>
      </c>
      <c r="H36" s="1">
        <v>26</v>
      </c>
      <c r="I36" s="1">
        <v>22</v>
      </c>
      <c r="J36" s="1">
        <v>11</v>
      </c>
    </row>
    <row r="37" spans="1:10" ht="43.5" x14ac:dyDescent="0.35">
      <c r="A37" t="s">
        <v>49</v>
      </c>
      <c r="B37" s="1" t="s">
        <v>76</v>
      </c>
      <c r="E37" s="1" t="s">
        <v>77</v>
      </c>
      <c r="F37" s="87">
        <v>45973.587685185186</v>
      </c>
      <c r="G37" s="1">
        <v>26</v>
      </c>
      <c r="H37" s="1">
        <v>26</v>
      </c>
      <c r="I37" s="1">
        <v>22</v>
      </c>
      <c r="J37" s="1">
        <v>11</v>
      </c>
    </row>
    <row r="38" spans="1:10" ht="72.5" x14ac:dyDescent="0.35">
      <c r="A38" t="s">
        <v>49</v>
      </c>
      <c r="B38" s="1" t="s">
        <v>78</v>
      </c>
      <c r="C38" s="1" t="s">
        <v>78</v>
      </c>
      <c r="E38" s="1" t="s">
        <v>79</v>
      </c>
      <c r="F38" s="87">
        <v>45973.598912037036</v>
      </c>
      <c r="G38" s="1">
        <v>26</v>
      </c>
      <c r="H38" s="1">
        <v>26</v>
      </c>
      <c r="I38" s="1">
        <v>22</v>
      </c>
      <c r="J38" s="1">
        <v>11</v>
      </c>
    </row>
    <row r="39" spans="1:10" ht="58" x14ac:dyDescent="0.35">
      <c r="A39" t="s">
        <v>49</v>
      </c>
      <c r="B39" s="1" t="s">
        <v>80</v>
      </c>
      <c r="C39" s="1" t="s">
        <v>80</v>
      </c>
      <c r="E39" s="1" t="s">
        <v>81</v>
      </c>
      <c r="F39" s="87">
        <v>45973.587824074071</v>
      </c>
      <c r="G39" s="1">
        <v>26</v>
      </c>
      <c r="H39" s="1">
        <v>26</v>
      </c>
      <c r="I39" s="1">
        <v>22</v>
      </c>
      <c r="J39" s="1">
        <v>11</v>
      </c>
    </row>
    <row r="40" spans="1:10" ht="58" x14ac:dyDescent="0.35">
      <c r="A40" t="s">
        <v>49</v>
      </c>
      <c r="B40" s="1" t="s">
        <v>82</v>
      </c>
      <c r="C40" s="1" t="s">
        <v>82</v>
      </c>
      <c r="D40" s="1" t="s">
        <v>82</v>
      </c>
      <c r="E40" s="1" t="s">
        <v>83</v>
      </c>
      <c r="F40" s="87">
        <v>45973.590370370373</v>
      </c>
      <c r="G40" s="1">
        <v>26</v>
      </c>
      <c r="H40" s="1">
        <v>26</v>
      </c>
      <c r="I40" s="1">
        <v>22</v>
      </c>
      <c r="J40" s="1">
        <v>11</v>
      </c>
    </row>
    <row r="41" spans="1:10" ht="58" x14ac:dyDescent="0.35">
      <c r="A41" t="s">
        <v>49</v>
      </c>
      <c r="B41" s="1" t="s">
        <v>84</v>
      </c>
      <c r="C41" s="1" t="s">
        <v>84</v>
      </c>
      <c r="D41" s="1" t="s">
        <v>84</v>
      </c>
      <c r="E41" s="1" t="s">
        <v>85</v>
      </c>
      <c r="F41" s="87">
        <v>45973.589386574073</v>
      </c>
      <c r="G41" s="1">
        <v>26</v>
      </c>
      <c r="H41" s="1">
        <v>26</v>
      </c>
      <c r="I41" s="1">
        <v>22</v>
      </c>
      <c r="J41" s="1">
        <v>11</v>
      </c>
    </row>
    <row r="42" spans="1:10" ht="72.5" x14ac:dyDescent="0.35">
      <c r="A42" t="s">
        <v>49</v>
      </c>
      <c r="B42" s="1" t="s">
        <v>86</v>
      </c>
      <c r="C42" s="1" t="s">
        <v>86</v>
      </c>
      <c r="D42" s="1" t="s">
        <v>86</v>
      </c>
      <c r="E42" s="1" t="s">
        <v>87</v>
      </c>
      <c r="F42" s="87">
        <v>45973.589537037034</v>
      </c>
      <c r="G42" s="1">
        <v>26</v>
      </c>
      <c r="H42" s="1">
        <v>26</v>
      </c>
      <c r="I42" s="1">
        <v>22</v>
      </c>
      <c r="J42" s="1">
        <v>11</v>
      </c>
    </row>
    <row r="43" spans="1:10" ht="87" x14ac:dyDescent="0.35">
      <c r="A43" t="s">
        <v>49</v>
      </c>
      <c r="B43" s="1" t="s">
        <v>88</v>
      </c>
      <c r="C43" s="1" t="s">
        <v>88</v>
      </c>
      <c r="D43" s="1" t="s">
        <v>88</v>
      </c>
      <c r="E43" s="1" t="s">
        <v>89</v>
      </c>
      <c r="F43" s="87">
        <v>45973.58966435185</v>
      </c>
      <c r="G43" s="1">
        <v>26</v>
      </c>
      <c r="H43" s="1">
        <v>26</v>
      </c>
      <c r="I43" s="1">
        <v>22</v>
      </c>
      <c r="J43" s="1">
        <v>11</v>
      </c>
    </row>
    <row r="44" spans="1:10" ht="72.5" x14ac:dyDescent="0.35">
      <c r="A44" t="s">
        <v>49</v>
      </c>
      <c r="B44" s="1" t="s">
        <v>90</v>
      </c>
      <c r="C44" s="1" t="s">
        <v>90</v>
      </c>
      <c r="D44" s="1" t="s">
        <v>90</v>
      </c>
      <c r="E44" s="1" t="s">
        <v>91</v>
      </c>
      <c r="F44" s="87">
        <v>45973.589803240742</v>
      </c>
      <c r="G44" s="1">
        <v>26</v>
      </c>
      <c r="H44" s="1">
        <v>26</v>
      </c>
      <c r="I44" s="1">
        <v>22</v>
      </c>
      <c r="J44" s="1">
        <v>11</v>
      </c>
    </row>
    <row r="45" spans="1:10" ht="58" x14ac:dyDescent="0.35">
      <c r="A45" t="s">
        <v>49</v>
      </c>
      <c r="B45" s="1" t="s">
        <v>92</v>
      </c>
      <c r="C45" s="1" t="s">
        <v>92</v>
      </c>
      <c r="E45" s="1" t="s">
        <v>93</v>
      </c>
      <c r="F45" s="87">
        <v>45978.541018518517</v>
      </c>
      <c r="G45" s="1">
        <v>26</v>
      </c>
      <c r="H45" s="1">
        <v>26</v>
      </c>
      <c r="I45" s="1">
        <v>22</v>
      </c>
      <c r="J45" s="1">
        <v>11</v>
      </c>
    </row>
    <row r="46" spans="1:10" ht="58" x14ac:dyDescent="0.35">
      <c r="A46" t="s">
        <v>49</v>
      </c>
      <c r="B46" s="1" t="s">
        <v>94</v>
      </c>
      <c r="C46" s="1" t="s">
        <v>94</v>
      </c>
      <c r="E46" s="1" t="s">
        <v>95</v>
      </c>
      <c r="F46" s="87">
        <v>45973.589918981481</v>
      </c>
      <c r="G46" s="1">
        <v>26</v>
      </c>
      <c r="H46" s="1">
        <v>26</v>
      </c>
      <c r="I46" s="1">
        <v>22</v>
      </c>
      <c r="J46" s="1">
        <v>11</v>
      </c>
    </row>
    <row r="47" spans="1:10" ht="72.5" x14ac:dyDescent="0.35">
      <c r="A47" t="s">
        <v>49</v>
      </c>
      <c r="B47" s="1" t="s">
        <v>96</v>
      </c>
      <c r="E47" s="1" t="s">
        <v>97</v>
      </c>
      <c r="F47" s="87">
        <v>45973.59003472222</v>
      </c>
      <c r="G47" s="1">
        <v>26</v>
      </c>
      <c r="H47" s="1">
        <v>26</v>
      </c>
      <c r="I47" s="1">
        <v>22</v>
      </c>
      <c r="J47" s="1">
        <v>11</v>
      </c>
    </row>
    <row r="48" spans="1:10" ht="58" x14ac:dyDescent="0.35">
      <c r="A48" t="s">
        <v>49</v>
      </c>
      <c r="B48" s="1" t="s">
        <v>98</v>
      </c>
      <c r="E48" s="1" t="s">
        <v>99</v>
      </c>
      <c r="F48" s="87">
        <v>45973.590138888889</v>
      </c>
      <c r="G48" s="1">
        <v>26</v>
      </c>
      <c r="H48" s="1">
        <v>26</v>
      </c>
      <c r="I48" s="1">
        <v>22</v>
      </c>
      <c r="J48" s="1">
        <v>11</v>
      </c>
    </row>
    <row r="49" spans="1:10" ht="72.5" x14ac:dyDescent="0.35">
      <c r="A49" t="s">
        <v>49</v>
      </c>
      <c r="B49" s="1" t="s">
        <v>100</v>
      </c>
      <c r="C49" s="1" t="s">
        <v>100</v>
      </c>
      <c r="E49" s="1" t="s">
        <v>101</v>
      </c>
      <c r="F49" s="87">
        <v>45973.590254629627</v>
      </c>
      <c r="G49" s="1">
        <v>26</v>
      </c>
      <c r="H49" s="1">
        <v>26</v>
      </c>
      <c r="I49" s="1">
        <v>22</v>
      </c>
      <c r="J49" s="1">
        <v>11</v>
      </c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4C2B-519D-46B4-A5C4-78FF591364BB}">
  <sheetPr codeName="Arkusz2">
    <pageSetUpPr autoPageBreaks="0"/>
  </sheetPr>
  <dimension ref="A2:V158"/>
  <sheetViews>
    <sheetView showGridLines="0" tabSelected="1" workbookViewId="0">
      <selection activeCell="B5" sqref="B5"/>
    </sheetView>
  </sheetViews>
  <sheetFormatPr defaultRowHeight="14.5" x14ac:dyDescent="0.35"/>
  <cols>
    <col min="1" max="1" width="12.81640625" customWidth="1"/>
    <col min="2" max="2" width="43.1796875" style="1" customWidth="1"/>
    <col min="3" max="22" width="16.54296875" style="1" customWidth="1"/>
  </cols>
  <sheetData>
    <row r="2" spans="2:22" ht="23.5" x14ac:dyDescent="0.55000000000000004">
      <c r="B2" s="89" t="s">
        <v>103</v>
      </c>
    </row>
    <row r="3" spans="2:22" ht="23.5" x14ac:dyDescent="0.55000000000000004">
      <c r="B3" s="89"/>
    </row>
    <row r="4" spans="2:22" ht="23.5" x14ac:dyDescent="0.55000000000000004">
      <c r="B4" s="4" t="s">
        <v>35</v>
      </c>
      <c r="D4" s="45" t="s">
        <v>22</v>
      </c>
      <c r="E4" s="44" t="s">
        <v>102</v>
      </c>
      <c r="F4" s="44">
        <v>2025</v>
      </c>
    </row>
    <row r="5" spans="2:22" ht="15" thickBot="1" x14ac:dyDescent="0.4"/>
    <row r="6" spans="2:22" s="7" customFormat="1" ht="72.5" x14ac:dyDescent="0.35">
      <c r="B6" s="42" t="s">
        <v>21</v>
      </c>
      <c r="C6" s="9" t="s">
        <v>0</v>
      </c>
      <c r="D6" s="9" t="s">
        <v>1</v>
      </c>
      <c r="E6" s="8" t="s">
        <v>36</v>
      </c>
      <c r="F6" s="9" t="s">
        <v>2</v>
      </c>
      <c r="G6" s="10" t="s">
        <v>3</v>
      </c>
      <c r="H6" s="9" t="s">
        <v>4</v>
      </c>
      <c r="I6" s="9" t="s">
        <v>5</v>
      </c>
      <c r="J6" s="9" t="s">
        <v>6</v>
      </c>
      <c r="K6" s="10" t="s">
        <v>7</v>
      </c>
      <c r="L6" s="8" t="s">
        <v>8</v>
      </c>
      <c r="M6" s="9" t="s">
        <v>9</v>
      </c>
      <c r="N6" s="9" t="s">
        <v>10</v>
      </c>
      <c r="O6" s="10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</row>
    <row r="7" spans="2:22" x14ac:dyDescent="0.35">
      <c r="B7" s="47" t="s">
        <v>50</v>
      </c>
      <c r="C7" s="71">
        <f>SUM(D7,F7:K7)</f>
        <v>253660.27548000001</v>
      </c>
      <c r="D7" s="71">
        <v>101956.39083999999</v>
      </c>
      <c r="E7" s="72">
        <f>SUM(F7:G7)</f>
        <v>49719.971699999995</v>
      </c>
      <c r="F7" s="71">
        <v>28645.76053</v>
      </c>
      <c r="G7" s="73">
        <v>21074.211169999999</v>
      </c>
      <c r="H7" s="71">
        <v>50991.219709999998</v>
      </c>
      <c r="I7" s="71">
        <v>22954.95651</v>
      </c>
      <c r="J7" s="71">
        <v>16289.0928</v>
      </c>
      <c r="K7" s="73">
        <v>11748.64392</v>
      </c>
      <c r="L7" s="72">
        <f>SUM(M7:O7)</f>
        <v>52298.188799999996</v>
      </c>
      <c r="M7" s="71">
        <v>19876.990399999999</v>
      </c>
      <c r="N7" s="71">
        <v>4521.8510200000001</v>
      </c>
      <c r="O7" s="73">
        <v>27899.347379999999</v>
      </c>
      <c r="P7" s="74">
        <v>224.24160000000001</v>
      </c>
      <c r="Q7" s="74">
        <v>783.10031000000004</v>
      </c>
      <c r="R7" s="74">
        <v>0</v>
      </c>
      <c r="S7" s="74">
        <f>SUM(D7,F7:G7,H7:K7,M7:O7,P7,Q7,R7)</f>
        <v>306965.80619000003</v>
      </c>
      <c r="T7" s="74">
        <v>0</v>
      </c>
      <c r="U7" s="74">
        <f>S7+T7</f>
        <v>306965.80619000003</v>
      </c>
      <c r="V7" s="74">
        <v>0</v>
      </c>
    </row>
    <row r="8" spans="2:22" x14ac:dyDescent="0.35">
      <c r="B8" s="48" t="s">
        <v>52</v>
      </c>
      <c r="C8" s="71">
        <f t="shared" ref="C8:C31" si="0">SUM(D8,F8:K8)</f>
        <v>215537.67000000004</v>
      </c>
      <c r="D8" s="71">
        <v>153685.70000000001</v>
      </c>
      <c r="E8" s="72">
        <f t="shared" ref="E8:E31" si="1">SUM(F8:G8)</f>
        <v>46848.97</v>
      </c>
      <c r="F8" s="71">
        <v>22084.9</v>
      </c>
      <c r="G8" s="73">
        <v>24764.07</v>
      </c>
      <c r="H8" s="71">
        <v>9358.73</v>
      </c>
      <c r="I8" s="71">
        <v>4817.7</v>
      </c>
      <c r="J8" s="71">
        <v>0</v>
      </c>
      <c r="K8" s="73">
        <v>826.57</v>
      </c>
      <c r="L8" s="72">
        <f t="shared" ref="L8:L31" si="2">SUM(M8:O8)</f>
        <v>50968.57</v>
      </c>
      <c r="M8" s="71">
        <v>19676.849999999999</v>
      </c>
      <c r="N8" s="71">
        <v>11479.36</v>
      </c>
      <c r="O8" s="73">
        <v>19812.36</v>
      </c>
      <c r="P8" s="74">
        <v>4902.12</v>
      </c>
      <c r="Q8" s="74">
        <v>0</v>
      </c>
      <c r="R8" s="74">
        <v>0</v>
      </c>
      <c r="S8" s="74">
        <f t="shared" ref="S8:S31" si="3">SUM(D8,F8:G8,H8:K8,M8:O8,P8,Q8,R8)</f>
        <v>271408.36000000004</v>
      </c>
      <c r="T8" s="74">
        <v>0</v>
      </c>
      <c r="U8" s="74">
        <f t="shared" ref="U8:U31" si="4">S8+T8</f>
        <v>271408.36000000004</v>
      </c>
      <c r="V8" s="74">
        <v>0</v>
      </c>
    </row>
    <row r="9" spans="2:22" x14ac:dyDescent="0.35">
      <c r="B9" s="48" t="s">
        <v>54</v>
      </c>
      <c r="C9" s="71">
        <f t="shared" si="0"/>
        <v>4347.2253700000001</v>
      </c>
      <c r="D9" s="71">
        <v>2310.9983699999998</v>
      </c>
      <c r="E9" s="72">
        <f t="shared" si="1"/>
        <v>75.849999999999994</v>
      </c>
      <c r="F9" s="71">
        <v>75.849999999999994</v>
      </c>
      <c r="G9" s="73">
        <v>0</v>
      </c>
      <c r="H9" s="71">
        <v>0</v>
      </c>
      <c r="I9" s="71">
        <v>0</v>
      </c>
      <c r="J9" s="71">
        <v>159.577</v>
      </c>
      <c r="K9" s="73">
        <v>1800.8</v>
      </c>
      <c r="L9" s="72">
        <f t="shared" si="2"/>
        <v>9773.0507699999998</v>
      </c>
      <c r="M9" s="71">
        <v>1037.5999999999999</v>
      </c>
      <c r="N9" s="71">
        <v>576.9</v>
      </c>
      <c r="O9" s="73">
        <v>8158.5507699999998</v>
      </c>
      <c r="P9" s="74">
        <v>1514.69</v>
      </c>
      <c r="Q9" s="74">
        <v>0</v>
      </c>
      <c r="R9" s="74">
        <v>0</v>
      </c>
      <c r="S9" s="74">
        <f t="shared" si="3"/>
        <v>15634.96614</v>
      </c>
      <c r="T9" s="74">
        <v>0</v>
      </c>
      <c r="U9" s="74">
        <f t="shared" si="4"/>
        <v>15634.96614</v>
      </c>
      <c r="V9" s="74">
        <v>0</v>
      </c>
    </row>
    <row r="10" spans="2:22" x14ac:dyDescent="0.35">
      <c r="B10" s="48" t="s">
        <v>56</v>
      </c>
      <c r="C10" s="71">
        <f t="shared" si="0"/>
        <v>16063.663409999999</v>
      </c>
      <c r="D10" s="71">
        <v>0</v>
      </c>
      <c r="E10" s="72">
        <f t="shared" si="1"/>
        <v>3510.6044699999998</v>
      </c>
      <c r="F10" s="71">
        <v>492.05536000000001</v>
      </c>
      <c r="G10" s="73">
        <v>3018.5491099999999</v>
      </c>
      <c r="H10" s="71">
        <v>5980.8640999999998</v>
      </c>
      <c r="I10" s="71">
        <v>4540.8880900000004</v>
      </c>
      <c r="J10" s="71">
        <v>951.16114000000005</v>
      </c>
      <c r="K10" s="73">
        <v>1080.14561</v>
      </c>
      <c r="L10" s="72">
        <f t="shared" si="2"/>
        <v>21047.449800000002</v>
      </c>
      <c r="M10" s="71">
        <v>12563.64183</v>
      </c>
      <c r="N10" s="71">
        <v>215.27539999999999</v>
      </c>
      <c r="O10" s="73">
        <v>8268.5325699999994</v>
      </c>
      <c r="P10" s="74">
        <v>4003.8928700000001</v>
      </c>
      <c r="Q10" s="74">
        <v>2523.5043599999999</v>
      </c>
      <c r="R10" s="74">
        <v>0</v>
      </c>
      <c r="S10" s="74">
        <f t="shared" si="3"/>
        <v>43638.510439999998</v>
      </c>
      <c r="T10" s="74">
        <v>0</v>
      </c>
      <c r="U10" s="74">
        <f t="shared" si="4"/>
        <v>43638.510439999998</v>
      </c>
      <c r="V10" s="74">
        <v>0</v>
      </c>
    </row>
    <row r="11" spans="2:22" x14ac:dyDescent="0.35">
      <c r="B11" s="48" t="s">
        <v>58</v>
      </c>
      <c r="C11" s="71">
        <f t="shared" si="0"/>
        <v>26175.984850000001</v>
      </c>
      <c r="D11" s="71">
        <v>5562.1717799999997</v>
      </c>
      <c r="E11" s="72">
        <f t="shared" si="1"/>
        <v>3832.2252500000004</v>
      </c>
      <c r="F11" s="71">
        <v>2317.5473900000002</v>
      </c>
      <c r="G11" s="73">
        <v>1514.67786</v>
      </c>
      <c r="H11" s="71">
        <v>8046.4199699999999</v>
      </c>
      <c r="I11" s="71">
        <v>5692.3686399999997</v>
      </c>
      <c r="J11" s="71">
        <v>2532.7593700000002</v>
      </c>
      <c r="K11" s="73">
        <v>510.03984000000003</v>
      </c>
      <c r="L11" s="72">
        <f t="shared" si="2"/>
        <v>4763.2628999999997</v>
      </c>
      <c r="M11" s="71">
        <v>1947.71244</v>
      </c>
      <c r="N11" s="71">
        <v>295</v>
      </c>
      <c r="O11" s="73">
        <v>2520.5504599999999</v>
      </c>
      <c r="P11" s="74">
        <v>0</v>
      </c>
      <c r="Q11" s="74">
        <v>0</v>
      </c>
      <c r="R11" s="74">
        <v>0</v>
      </c>
      <c r="S11" s="74">
        <f t="shared" si="3"/>
        <v>30939.247749999999</v>
      </c>
      <c r="T11" s="74">
        <v>0</v>
      </c>
      <c r="U11" s="74">
        <f t="shared" si="4"/>
        <v>30939.247749999999</v>
      </c>
      <c r="V11" s="74">
        <v>0</v>
      </c>
    </row>
    <row r="12" spans="2:22" x14ac:dyDescent="0.35">
      <c r="B12" s="48" t="s">
        <v>60</v>
      </c>
      <c r="C12" s="71">
        <f t="shared" si="0"/>
        <v>0</v>
      </c>
      <c r="D12" s="71">
        <v>0</v>
      </c>
      <c r="E12" s="72">
        <f t="shared" si="1"/>
        <v>0</v>
      </c>
      <c r="F12" s="71">
        <v>0</v>
      </c>
      <c r="G12" s="73">
        <v>0</v>
      </c>
      <c r="H12" s="71">
        <v>0</v>
      </c>
      <c r="I12" s="71">
        <v>0</v>
      </c>
      <c r="J12" s="71">
        <v>0</v>
      </c>
      <c r="K12" s="73">
        <v>0</v>
      </c>
      <c r="L12" s="72">
        <f t="shared" si="2"/>
        <v>29420.552994821301</v>
      </c>
      <c r="M12" s="71">
        <v>29420.552994821301</v>
      </c>
      <c r="N12" s="71">
        <v>0</v>
      </c>
      <c r="O12" s="73">
        <v>0</v>
      </c>
      <c r="P12" s="74">
        <v>0</v>
      </c>
      <c r="Q12" s="74">
        <v>0</v>
      </c>
      <c r="R12" s="74">
        <v>0</v>
      </c>
      <c r="S12" s="74">
        <f t="shared" si="3"/>
        <v>29420.552994821301</v>
      </c>
      <c r="T12" s="74">
        <v>0</v>
      </c>
      <c r="U12" s="74">
        <f t="shared" si="4"/>
        <v>29420.552994821301</v>
      </c>
      <c r="V12" s="74">
        <v>0</v>
      </c>
    </row>
    <row r="13" spans="2:22" x14ac:dyDescent="0.35">
      <c r="B13" s="48" t="s">
        <v>62</v>
      </c>
      <c r="C13" s="71">
        <f t="shared" si="0"/>
        <v>700.16373280000005</v>
      </c>
      <c r="D13" s="71">
        <v>0</v>
      </c>
      <c r="E13" s="72">
        <f t="shared" si="1"/>
        <v>0</v>
      </c>
      <c r="F13" s="71">
        <v>0</v>
      </c>
      <c r="G13" s="73">
        <v>0</v>
      </c>
      <c r="H13" s="71">
        <v>681.56373280000003</v>
      </c>
      <c r="I13" s="71">
        <v>18.600000000000001</v>
      </c>
      <c r="J13" s="71">
        <v>0</v>
      </c>
      <c r="K13" s="73">
        <v>0</v>
      </c>
      <c r="L13" s="72">
        <f t="shared" si="2"/>
        <v>7716.7002899166719</v>
      </c>
      <c r="M13" s="71">
        <v>2522.4471699999999</v>
      </c>
      <c r="N13" s="71">
        <v>4326.92641</v>
      </c>
      <c r="O13" s="73">
        <v>867.32670991667203</v>
      </c>
      <c r="P13" s="74">
        <v>1120.9070199197299</v>
      </c>
      <c r="Q13" s="74">
        <v>0</v>
      </c>
      <c r="R13" s="74">
        <v>0</v>
      </c>
      <c r="S13" s="74">
        <f t="shared" si="3"/>
        <v>9537.7710426364029</v>
      </c>
      <c r="T13" s="74">
        <v>0</v>
      </c>
      <c r="U13" s="74">
        <f t="shared" si="4"/>
        <v>9537.7710426364029</v>
      </c>
      <c r="V13" s="74">
        <v>0</v>
      </c>
    </row>
    <row r="14" spans="2:22" x14ac:dyDescent="0.35">
      <c r="B14" s="48" t="s">
        <v>64</v>
      </c>
      <c r="C14" s="71">
        <f t="shared" si="0"/>
        <v>10855.869999999999</v>
      </c>
      <c r="D14" s="71">
        <v>0</v>
      </c>
      <c r="E14" s="72">
        <f t="shared" si="1"/>
        <v>3163.19</v>
      </c>
      <c r="F14" s="71">
        <v>0</v>
      </c>
      <c r="G14" s="73">
        <v>3163.19</v>
      </c>
      <c r="H14" s="71">
        <v>318.19</v>
      </c>
      <c r="I14" s="71">
        <v>7374.49</v>
      </c>
      <c r="J14" s="71">
        <v>0</v>
      </c>
      <c r="K14" s="73">
        <v>0</v>
      </c>
      <c r="L14" s="72">
        <f t="shared" si="2"/>
        <v>454838.03</v>
      </c>
      <c r="M14" s="71">
        <v>0</v>
      </c>
      <c r="N14" s="71">
        <v>0</v>
      </c>
      <c r="O14" s="73">
        <v>454838.03</v>
      </c>
      <c r="P14" s="74">
        <v>0</v>
      </c>
      <c r="Q14" s="74">
        <v>0</v>
      </c>
      <c r="R14" s="74">
        <v>0</v>
      </c>
      <c r="S14" s="74">
        <f t="shared" si="3"/>
        <v>465693.9</v>
      </c>
      <c r="T14" s="74">
        <v>0</v>
      </c>
      <c r="U14" s="74">
        <f t="shared" si="4"/>
        <v>465693.9</v>
      </c>
      <c r="V14" s="74">
        <v>0</v>
      </c>
    </row>
    <row r="15" spans="2:22" x14ac:dyDescent="0.35">
      <c r="B15" s="48" t="s">
        <v>66</v>
      </c>
      <c r="C15" s="71">
        <f t="shared" si="0"/>
        <v>690799.93410637486</v>
      </c>
      <c r="D15" s="71">
        <v>256301.27416437501</v>
      </c>
      <c r="E15" s="72">
        <f t="shared" si="1"/>
        <v>161595.4607776</v>
      </c>
      <c r="F15" s="71">
        <v>81900.883310000005</v>
      </c>
      <c r="G15" s="73">
        <v>79694.5774676</v>
      </c>
      <c r="H15" s="71">
        <v>191779.12799440001</v>
      </c>
      <c r="I15" s="71">
        <v>68770.679810000001</v>
      </c>
      <c r="J15" s="71">
        <v>8054.51944</v>
      </c>
      <c r="K15" s="73">
        <v>4298.8719199999996</v>
      </c>
      <c r="L15" s="72">
        <f t="shared" si="2"/>
        <v>191278.88449</v>
      </c>
      <c r="M15" s="71">
        <v>70102.225680000003</v>
      </c>
      <c r="N15" s="71">
        <v>24594.53872</v>
      </c>
      <c r="O15" s="73">
        <v>96582.120089999997</v>
      </c>
      <c r="P15" s="74">
        <v>7119.9148299999997</v>
      </c>
      <c r="Q15" s="74">
        <v>2375.3533900000002</v>
      </c>
      <c r="R15" s="74">
        <v>0</v>
      </c>
      <c r="S15" s="74">
        <f t="shared" si="3"/>
        <v>891574.08681637479</v>
      </c>
      <c r="T15" s="74">
        <v>0</v>
      </c>
      <c r="U15" s="74">
        <f t="shared" si="4"/>
        <v>891574.08681637479</v>
      </c>
      <c r="V15" s="74">
        <v>0</v>
      </c>
    </row>
    <row r="16" spans="2:22" x14ac:dyDescent="0.35">
      <c r="B16" s="48" t="s">
        <v>68</v>
      </c>
      <c r="C16" s="71">
        <f t="shared" si="0"/>
        <v>90105.89</v>
      </c>
      <c r="D16" s="71">
        <v>42805.64</v>
      </c>
      <c r="E16" s="72">
        <f t="shared" si="1"/>
        <v>12453.73</v>
      </c>
      <c r="F16" s="71">
        <v>10446.67</v>
      </c>
      <c r="G16" s="73">
        <v>2007.06</v>
      </c>
      <c r="H16" s="71">
        <v>26370.36</v>
      </c>
      <c r="I16" s="71">
        <v>5851.09</v>
      </c>
      <c r="J16" s="71">
        <v>820</v>
      </c>
      <c r="K16" s="73">
        <v>1805.07</v>
      </c>
      <c r="L16" s="72">
        <f t="shared" si="2"/>
        <v>17918.63</v>
      </c>
      <c r="M16" s="71">
        <v>5799</v>
      </c>
      <c r="N16" s="71">
        <v>2692.11</v>
      </c>
      <c r="O16" s="73">
        <v>9427.52</v>
      </c>
      <c r="P16" s="74">
        <v>322.75</v>
      </c>
      <c r="Q16" s="74">
        <v>550.69000000000005</v>
      </c>
      <c r="R16" s="74">
        <v>0</v>
      </c>
      <c r="S16" s="74">
        <f t="shared" si="3"/>
        <v>108897.96</v>
      </c>
      <c r="T16" s="74">
        <v>0</v>
      </c>
      <c r="U16" s="74">
        <f t="shared" si="4"/>
        <v>108897.96</v>
      </c>
      <c r="V16" s="74">
        <v>0</v>
      </c>
    </row>
    <row r="17" spans="2:22" x14ac:dyDescent="0.35">
      <c r="B17" s="48" t="s">
        <v>70</v>
      </c>
      <c r="C17" s="71">
        <f t="shared" si="0"/>
        <v>369281</v>
      </c>
      <c r="D17" s="71">
        <v>149341</v>
      </c>
      <c r="E17" s="72">
        <f t="shared" si="1"/>
        <v>85641</v>
      </c>
      <c r="F17" s="71">
        <v>52601</v>
      </c>
      <c r="G17" s="73">
        <v>33040</v>
      </c>
      <c r="H17" s="71">
        <v>76954</v>
      </c>
      <c r="I17" s="71">
        <v>35518</v>
      </c>
      <c r="J17" s="71">
        <v>11450</v>
      </c>
      <c r="K17" s="73">
        <v>10377</v>
      </c>
      <c r="L17" s="72">
        <f t="shared" si="2"/>
        <v>181651</v>
      </c>
      <c r="M17" s="71">
        <v>28895</v>
      </c>
      <c r="N17" s="71">
        <v>10026</v>
      </c>
      <c r="O17" s="73">
        <v>142730</v>
      </c>
      <c r="P17" s="74">
        <v>2976</v>
      </c>
      <c r="Q17" s="74">
        <v>11177</v>
      </c>
      <c r="R17" s="74">
        <v>16242</v>
      </c>
      <c r="S17" s="74">
        <f t="shared" si="3"/>
        <v>581327</v>
      </c>
      <c r="T17" s="74">
        <v>10100</v>
      </c>
      <c r="U17" s="74">
        <f t="shared" si="4"/>
        <v>591427</v>
      </c>
      <c r="V17" s="74">
        <v>0</v>
      </c>
    </row>
    <row r="18" spans="2:22" x14ac:dyDescent="0.35">
      <c r="B18" s="48" t="s">
        <v>72</v>
      </c>
      <c r="C18" s="71">
        <f t="shared" si="0"/>
        <v>16641.219710000001</v>
      </c>
      <c r="D18" s="71">
        <v>3549.0300699999998</v>
      </c>
      <c r="E18" s="72">
        <f t="shared" si="1"/>
        <v>3625.5884100000003</v>
      </c>
      <c r="F18" s="71">
        <v>1772.3384100000001</v>
      </c>
      <c r="G18" s="73">
        <v>1853.25</v>
      </c>
      <c r="H18" s="71">
        <v>4697.78</v>
      </c>
      <c r="I18" s="71">
        <v>3039.8310000000001</v>
      </c>
      <c r="J18" s="71">
        <v>1065</v>
      </c>
      <c r="K18" s="73">
        <v>663.99023</v>
      </c>
      <c r="L18" s="72">
        <f t="shared" si="2"/>
        <v>2261</v>
      </c>
      <c r="M18" s="71">
        <v>1214</v>
      </c>
      <c r="N18" s="71">
        <v>1000</v>
      </c>
      <c r="O18" s="73">
        <v>47</v>
      </c>
      <c r="P18" s="74">
        <v>0</v>
      </c>
      <c r="Q18" s="74">
        <v>60.57</v>
      </c>
      <c r="R18" s="74">
        <v>0</v>
      </c>
      <c r="S18" s="74">
        <f t="shared" si="3"/>
        <v>18962.789710000001</v>
      </c>
      <c r="T18" s="74">
        <v>320</v>
      </c>
      <c r="U18" s="74">
        <f t="shared" si="4"/>
        <v>19282.789710000001</v>
      </c>
      <c r="V18" s="74">
        <v>0</v>
      </c>
    </row>
    <row r="19" spans="2:22" x14ac:dyDescent="0.35">
      <c r="B19" s="48" t="s">
        <v>74</v>
      </c>
      <c r="C19" s="71">
        <f t="shared" si="0"/>
        <v>352512.30799</v>
      </c>
      <c r="D19" s="71">
        <v>307341.37332999997</v>
      </c>
      <c r="E19" s="72">
        <f t="shared" si="1"/>
        <v>43747.203740000004</v>
      </c>
      <c r="F19" s="71">
        <v>43544.841740000003</v>
      </c>
      <c r="G19" s="73">
        <v>202.36199999999999</v>
      </c>
      <c r="H19" s="71">
        <v>0</v>
      </c>
      <c r="I19" s="71">
        <v>0</v>
      </c>
      <c r="J19" s="71">
        <v>1423.73092</v>
      </c>
      <c r="K19" s="73">
        <v>0</v>
      </c>
      <c r="L19" s="72">
        <f t="shared" si="2"/>
        <v>0</v>
      </c>
      <c r="M19" s="71">
        <v>0</v>
      </c>
      <c r="N19" s="71">
        <v>0</v>
      </c>
      <c r="O19" s="73">
        <v>0</v>
      </c>
      <c r="P19" s="74">
        <v>0</v>
      </c>
      <c r="Q19" s="74">
        <v>0</v>
      </c>
      <c r="R19" s="74">
        <v>0</v>
      </c>
      <c r="S19" s="74">
        <f t="shared" si="3"/>
        <v>352512.30799</v>
      </c>
      <c r="T19" s="74">
        <v>0</v>
      </c>
      <c r="U19" s="74">
        <f t="shared" si="4"/>
        <v>352512.30799</v>
      </c>
      <c r="V19" s="74">
        <v>0</v>
      </c>
    </row>
    <row r="20" spans="2:22" x14ac:dyDescent="0.35">
      <c r="B20" s="48" t="s">
        <v>76</v>
      </c>
      <c r="C20" s="71">
        <f t="shared" si="0"/>
        <v>225622.16473550902</v>
      </c>
      <c r="D20" s="71">
        <v>91949.441824053007</v>
      </c>
      <c r="E20" s="72">
        <f t="shared" si="1"/>
        <v>56982.841494580003</v>
      </c>
      <c r="F20" s="71">
        <v>24139.312436355001</v>
      </c>
      <c r="G20" s="73">
        <v>32843.529058225002</v>
      </c>
      <c r="H20" s="71">
        <v>49197.838153395001</v>
      </c>
      <c r="I20" s="71">
        <v>16932.352158613001</v>
      </c>
      <c r="J20" s="71">
        <v>1647.7885000000001</v>
      </c>
      <c r="K20" s="73">
        <v>8911.9026048680007</v>
      </c>
      <c r="L20" s="72">
        <f t="shared" si="2"/>
        <v>96808.999227120003</v>
      </c>
      <c r="M20" s="71">
        <v>23354.53167</v>
      </c>
      <c r="N20" s="71">
        <v>1237.06114</v>
      </c>
      <c r="O20" s="73">
        <v>72217.406417120001</v>
      </c>
      <c r="P20" s="74">
        <v>3546.3202488000002</v>
      </c>
      <c r="Q20" s="74">
        <v>25235.535760999999</v>
      </c>
      <c r="R20" s="74">
        <v>0</v>
      </c>
      <c r="S20" s="74">
        <f t="shared" si="3"/>
        <v>351213.01997242903</v>
      </c>
      <c r="T20" s="74">
        <v>0</v>
      </c>
      <c r="U20" s="74">
        <f t="shared" si="4"/>
        <v>351213.01997242903</v>
      </c>
      <c r="V20" s="74">
        <v>0</v>
      </c>
    </row>
    <row r="21" spans="2:22" x14ac:dyDescent="0.35">
      <c r="B21" s="48" t="s">
        <v>78</v>
      </c>
      <c r="C21" s="71">
        <f t="shared" si="0"/>
        <v>437764.19426874496</v>
      </c>
      <c r="D21" s="71">
        <v>315393.97927218099</v>
      </c>
      <c r="E21" s="72">
        <f t="shared" si="1"/>
        <v>51087.333828577699</v>
      </c>
      <c r="F21" s="71">
        <v>25253.355743333301</v>
      </c>
      <c r="G21" s="73">
        <v>25833.978085244398</v>
      </c>
      <c r="H21" s="71">
        <v>35505.059591819103</v>
      </c>
      <c r="I21" s="71">
        <v>20739.2815261672</v>
      </c>
      <c r="J21" s="71">
        <v>13383.3072533333</v>
      </c>
      <c r="K21" s="73">
        <v>1655.2327966666801</v>
      </c>
      <c r="L21" s="72">
        <f t="shared" si="2"/>
        <v>103612.61184284429</v>
      </c>
      <c r="M21" s="71">
        <v>13966.262864942701</v>
      </c>
      <c r="N21" s="71">
        <v>7139.96197079999</v>
      </c>
      <c r="O21" s="73">
        <v>82506.387007101599</v>
      </c>
      <c r="P21" s="74">
        <v>18682.940096666702</v>
      </c>
      <c r="Q21" s="74">
        <v>7163.9102824916599</v>
      </c>
      <c r="R21" s="74">
        <v>9589.9711472316903</v>
      </c>
      <c r="S21" s="74">
        <f t="shared" si="3"/>
        <v>576813.62763797934</v>
      </c>
      <c r="T21" s="74">
        <v>0</v>
      </c>
      <c r="U21" s="74">
        <f t="shared" si="4"/>
        <v>576813.62763797934</v>
      </c>
      <c r="V21" s="74">
        <v>0</v>
      </c>
    </row>
    <row r="22" spans="2:22" x14ac:dyDescent="0.35">
      <c r="B22" s="48" t="s">
        <v>80</v>
      </c>
      <c r="C22" s="71">
        <f t="shared" si="0"/>
        <v>99914.631649999996</v>
      </c>
      <c r="D22" s="71">
        <v>21881.89127</v>
      </c>
      <c r="E22" s="72">
        <f t="shared" si="1"/>
        <v>14078.230680000001</v>
      </c>
      <c r="F22" s="71">
        <v>6717.8628399999998</v>
      </c>
      <c r="G22" s="73">
        <v>7360.3678399999999</v>
      </c>
      <c r="H22" s="71">
        <v>28254.209790000001</v>
      </c>
      <c r="I22" s="71">
        <v>9128.6578599999993</v>
      </c>
      <c r="J22" s="71">
        <v>5910.7529999999997</v>
      </c>
      <c r="K22" s="73">
        <v>20660.889050000002</v>
      </c>
      <c r="L22" s="72">
        <f t="shared" si="2"/>
        <v>16837.284609999999</v>
      </c>
      <c r="M22" s="71">
        <v>5116.8691399999998</v>
      </c>
      <c r="N22" s="71">
        <v>5296.5516600000001</v>
      </c>
      <c r="O22" s="73">
        <v>6423.8638099999998</v>
      </c>
      <c r="P22" s="74">
        <v>6.9089400000000003</v>
      </c>
      <c r="Q22" s="74">
        <v>0</v>
      </c>
      <c r="R22" s="74">
        <v>0</v>
      </c>
      <c r="S22" s="74">
        <f t="shared" si="3"/>
        <v>116758.82519999998</v>
      </c>
      <c r="T22" s="74">
        <v>0</v>
      </c>
      <c r="U22" s="74">
        <f t="shared" si="4"/>
        <v>116758.82519999998</v>
      </c>
      <c r="V22" s="74">
        <v>0</v>
      </c>
    </row>
    <row r="23" spans="2:22" x14ac:dyDescent="0.35">
      <c r="B23" s="48" t="s">
        <v>82</v>
      </c>
      <c r="C23" s="71">
        <f t="shared" si="0"/>
        <v>3190</v>
      </c>
      <c r="D23" s="71">
        <v>569</v>
      </c>
      <c r="E23" s="72">
        <f t="shared" si="1"/>
        <v>734</v>
      </c>
      <c r="F23" s="71">
        <v>0</v>
      </c>
      <c r="G23" s="73">
        <v>734</v>
      </c>
      <c r="H23" s="71">
        <v>160</v>
      </c>
      <c r="I23" s="71">
        <v>1727</v>
      </c>
      <c r="J23" s="71">
        <v>0</v>
      </c>
      <c r="K23" s="73">
        <v>0</v>
      </c>
      <c r="L23" s="72">
        <f t="shared" si="2"/>
        <v>5280</v>
      </c>
      <c r="M23" s="71">
        <v>20</v>
      </c>
      <c r="N23" s="71">
        <v>700</v>
      </c>
      <c r="O23" s="73">
        <v>4560</v>
      </c>
      <c r="P23" s="74">
        <v>6</v>
      </c>
      <c r="Q23" s="74">
        <v>0</v>
      </c>
      <c r="R23" s="74">
        <v>0</v>
      </c>
      <c r="S23" s="74">
        <f t="shared" si="3"/>
        <v>8476</v>
      </c>
      <c r="T23" s="74">
        <v>0</v>
      </c>
      <c r="U23" s="74">
        <f t="shared" si="4"/>
        <v>8476</v>
      </c>
      <c r="V23" s="74">
        <v>0</v>
      </c>
    </row>
    <row r="24" spans="2:22" x14ac:dyDescent="0.35">
      <c r="B24" s="48" t="s">
        <v>84</v>
      </c>
      <c r="C24" s="71">
        <f t="shared" si="0"/>
        <v>407148.54765999992</v>
      </c>
      <c r="D24" s="71">
        <v>164269.71664</v>
      </c>
      <c r="E24" s="72">
        <f t="shared" si="1"/>
        <v>63232.945</v>
      </c>
      <c r="F24" s="71">
        <v>32746.69485</v>
      </c>
      <c r="G24" s="73">
        <v>30486.25015</v>
      </c>
      <c r="H24" s="71">
        <v>97513.076099999904</v>
      </c>
      <c r="I24" s="71">
        <v>40653.841460000003</v>
      </c>
      <c r="J24" s="71">
        <v>24251.756300000001</v>
      </c>
      <c r="K24" s="73">
        <v>17227.212159999999</v>
      </c>
      <c r="L24" s="72">
        <f t="shared" si="2"/>
        <v>160594.8377</v>
      </c>
      <c r="M24" s="71">
        <v>27123.924330000002</v>
      </c>
      <c r="N24" s="71">
        <v>1363.068</v>
      </c>
      <c r="O24" s="73">
        <v>132107.84537</v>
      </c>
      <c r="P24" s="74">
        <v>7249.0476200000003</v>
      </c>
      <c r="Q24" s="74">
        <v>0</v>
      </c>
      <c r="R24" s="74">
        <v>6154.0589399999999</v>
      </c>
      <c r="S24" s="74">
        <f t="shared" si="3"/>
        <v>581146.49191999994</v>
      </c>
      <c r="T24" s="74">
        <v>7067.5214599999999</v>
      </c>
      <c r="U24" s="74">
        <f t="shared" si="4"/>
        <v>588214.0133799999</v>
      </c>
      <c r="V24" s="74">
        <v>0</v>
      </c>
    </row>
    <row r="25" spans="2:22" x14ac:dyDescent="0.35">
      <c r="B25" s="48" t="s">
        <v>86</v>
      </c>
      <c r="C25" s="71">
        <f t="shared" si="0"/>
        <v>940889.23908075946</v>
      </c>
      <c r="D25" s="71">
        <v>573373.74951163097</v>
      </c>
      <c r="E25" s="72">
        <f t="shared" si="1"/>
        <v>150417.63760037598</v>
      </c>
      <c r="F25" s="71">
        <v>98790.195958027994</v>
      </c>
      <c r="G25" s="73">
        <v>51627.441642348</v>
      </c>
      <c r="H25" s="71">
        <v>146220.10269711801</v>
      </c>
      <c r="I25" s="71">
        <v>52626.273374459903</v>
      </c>
      <c r="J25" s="71">
        <v>13550.289217174501</v>
      </c>
      <c r="K25" s="73">
        <v>4701.1866799999998</v>
      </c>
      <c r="L25" s="72">
        <f t="shared" si="2"/>
        <v>211521.1330985747</v>
      </c>
      <c r="M25" s="71">
        <v>42295.763746836703</v>
      </c>
      <c r="N25" s="71">
        <v>15101.654448394</v>
      </c>
      <c r="O25" s="73">
        <v>154123.71490334399</v>
      </c>
      <c r="P25" s="74">
        <v>13255.795579424799</v>
      </c>
      <c r="Q25" s="74">
        <v>4357.7722800000001</v>
      </c>
      <c r="R25" s="74">
        <v>0</v>
      </c>
      <c r="S25" s="74">
        <f t="shared" si="3"/>
        <v>1170023.9400387588</v>
      </c>
      <c r="T25" s="74">
        <v>0</v>
      </c>
      <c r="U25" s="74">
        <f t="shared" si="4"/>
        <v>1170023.9400387588</v>
      </c>
      <c r="V25" s="74">
        <v>0</v>
      </c>
    </row>
    <row r="26" spans="2:22" x14ac:dyDescent="0.35">
      <c r="B26" s="48" t="s">
        <v>88</v>
      </c>
      <c r="C26" s="71">
        <f t="shared" si="0"/>
        <v>203815.04084</v>
      </c>
      <c r="D26" s="71">
        <v>181640.23717000001</v>
      </c>
      <c r="E26" s="72">
        <f t="shared" si="1"/>
        <v>19172.94599</v>
      </c>
      <c r="F26" s="71">
        <v>19172.94599</v>
      </c>
      <c r="G26" s="73">
        <v>0</v>
      </c>
      <c r="H26" s="71">
        <v>0</v>
      </c>
      <c r="I26" s="71">
        <v>0</v>
      </c>
      <c r="J26" s="71">
        <v>0</v>
      </c>
      <c r="K26" s="73">
        <v>3001.8576800000001</v>
      </c>
      <c r="L26" s="72">
        <f t="shared" si="2"/>
        <v>0</v>
      </c>
      <c r="M26" s="71">
        <v>0</v>
      </c>
      <c r="N26" s="71">
        <v>0</v>
      </c>
      <c r="O26" s="73">
        <v>0</v>
      </c>
      <c r="P26" s="74">
        <v>0</v>
      </c>
      <c r="Q26" s="74">
        <v>0</v>
      </c>
      <c r="R26" s="74">
        <v>0</v>
      </c>
      <c r="S26" s="74">
        <f t="shared" si="3"/>
        <v>203815.04084</v>
      </c>
      <c r="T26" s="74">
        <v>0</v>
      </c>
      <c r="U26" s="74">
        <f t="shared" si="4"/>
        <v>203815.04084</v>
      </c>
      <c r="V26" s="74">
        <v>0</v>
      </c>
    </row>
    <row r="27" spans="2:22" x14ac:dyDescent="0.35">
      <c r="B27" s="48" t="s">
        <v>90</v>
      </c>
      <c r="C27" s="71">
        <f t="shared" si="0"/>
        <v>398410.46739999898</v>
      </c>
      <c r="D27" s="71">
        <v>267540.49856999901</v>
      </c>
      <c r="E27" s="72">
        <f t="shared" si="1"/>
        <v>58809.696949999998</v>
      </c>
      <c r="F27" s="71">
        <v>47042.341619999999</v>
      </c>
      <c r="G27" s="73">
        <v>11767.35533</v>
      </c>
      <c r="H27" s="71">
        <v>56475.065089999996</v>
      </c>
      <c r="I27" s="71">
        <v>11835.343639999999</v>
      </c>
      <c r="J27" s="71">
        <v>2360</v>
      </c>
      <c r="K27" s="73">
        <v>1389.8631499999999</v>
      </c>
      <c r="L27" s="72">
        <f t="shared" si="2"/>
        <v>101047.1351</v>
      </c>
      <c r="M27" s="71">
        <v>12620.74582</v>
      </c>
      <c r="N27" s="71">
        <v>11781.086929999999</v>
      </c>
      <c r="O27" s="73">
        <v>76645.302349999998</v>
      </c>
      <c r="P27" s="74">
        <v>1331.4216200000001</v>
      </c>
      <c r="Q27" s="74">
        <v>23.754480000000001</v>
      </c>
      <c r="R27" s="74">
        <v>0</v>
      </c>
      <c r="S27" s="74">
        <f t="shared" si="3"/>
        <v>500812.77859999897</v>
      </c>
      <c r="T27" s="74">
        <v>0</v>
      </c>
      <c r="U27" s="74">
        <f t="shared" si="4"/>
        <v>500812.77859999897</v>
      </c>
      <c r="V27" s="74">
        <v>0</v>
      </c>
    </row>
    <row r="28" spans="2:22" x14ac:dyDescent="0.35">
      <c r="B28" s="48" t="s">
        <v>92</v>
      </c>
      <c r="C28" s="71">
        <f t="shared" si="0"/>
        <v>91517.671755428004</v>
      </c>
      <c r="D28" s="71">
        <v>0</v>
      </c>
      <c r="E28" s="72">
        <f t="shared" si="1"/>
        <v>14505.303971403</v>
      </c>
      <c r="F28" s="71">
        <v>3773.820051403</v>
      </c>
      <c r="G28" s="73">
        <v>10731.483920000001</v>
      </c>
      <c r="H28" s="71">
        <v>69604.652420049999</v>
      </c>
      <c r="I28" s="71">
        <v>6966.7570389749999</v>
      </c>
      <c r="J28" s="71">
        <v>0</v>
      </c>
      <c r="K28" s="73">
        <v>440.958325</v>
      </c>
      <c r="L28" s="72">
        <f t="shared" si="2"/>
        <v>0</v>
      </c>
      <c r="M28" s="71">
        <v>0</v>
      </c>
      <c r="N28" s="71">
        <v>0</v>
      </c>
      <c r="O28" s="73">
        <v>0</v>
      </c>
      <c r="P28" s="74">
        <v>0</v>
      </c>
      <c r="Q28" s="74">
        <v>0</v>
      </c>
      <c r="R28" s="74">
        <v>0</v>
      </c>
      <c r="S28" s="74">
        <f t="shared" si="3"/>
        <v>91517.671755428004</v>
      </c>
      <c r="T28" s="74">
        <v>0</v>
      </c>
      <c r="U28" s="74">
        <f t="shared" si="4"/>
        <v>91517.671755428004</v>
      </c>
      <c r="V28" s="74">
        <v>0</v>
      </c>
    </row>
    <row r="29" spans="2:22" x14ac:dyDescent="0.35">
      <c r="B29" s="48" t="s">
        <v>94</v>
      </c>
      <c r="C29" s="71">
        <f t="shared" si="0"/>
        <v>5585</v>
      </c>
      <c r="D29" s="71">
        <v>2187</v>
      </c>
      <c r="E29" s="72">
        <f t="shared" si="1"/>
        <v>1939</v>
      </c>
      <c r="F29" s="71">
        <v>1770</v>
      </c>
      <c r="G29" s="73">
        <v>169</v>
      </c>
      <c r="H29" s="71">
        <v>1134</v>
      </c>
      <c r="I29" s="71">
        <v>145</v>
      </c>
      <c r="J29" s="71">
        <v>0</v>
      </c>
      <c r="K29" s="73">
        <v>180</v>
      </c>
      <c r="L29" s="72">
        <f t="shared" si="2"/>
        <v>19445</v>
      </c>
      <c r="M29" s="71">
        <v>550</v>
      </c>
      <c r="N29" s="71">
        <v>33</v>
      </c>
      <c r="O29" s="73">
        <v>18862</v>
      </c>
      <c r="P29" s="74">
        <v>0</v>
      </c>
      <c r="Q29" s="74">
        <v>0</v>
      </c>
      <c r="R29" s="74">
        <v>0</v>
      </c>
      <c r="S29" s="74">
        <f t="shared" si="3"/>
        <v>25030</v>
      </c>
      <c r="T29" s="74">
        <v>0</v>
      </c>
      <c r="U29" s="74">
        <f t="shared" si="4"/>
        <v>25030</v>
      </c>
      <c r="V29" s="74">
        <v>0</v>
      </c>
    </row>
    <row r="30" spans="2:22" x14ac:dyDescent="0.35">
      <c r="B30" s="48" t="s">
        <v>96</v>
      </c>
      <c r="C30" s="71">
        <f t="shared" si="0"/>
        <v>0</v>
      </c>
      <c r="D30" s="71">
        <v>0</v>
      </c>
      <c r="E30" s="72">
        <f t="shared" si="1"/>
        <v>0</v>
      </c>
      <c r="F30" s="71">
        <v>0</v>
      </c>
      <c r="G30" s="73">
        <v>0</v>
      </c>
      <c r="H30" s="71">
        <v>0</v>
      </c>
      <c r="I30" s="71">
        <v>0</v>
      </c>
      <c r="J30" s="71">
        <v>0</v>
      </c>
      <c r="K30" s="73">
        <v>0</v>
      </c>
      <c r="L30" s="72">
        <f t="shared" si="2"/>
        <v>40229</v>
      </c>
      <c r="M30" s="71">
        <v>4860</v>
      </c>
      <c r="N30" s="71">
        <v>500</v>
      </c>
      <c r="O30" s="73">
        <v>34869</v>
      </c>
      <c r="P30" s="74">
        <v>9816</v>
      </c>
      <c r="Q30" s="74">
        <v>0</v>
      </c>
      <c r="R30" s="74">
        <v>0</v>
      </c>
      <c r="S30" s="74">
        <f t="shared" si="3"/>
        <v>50045</v>
      </c>
      <c r="T30" s="74">
        <v>0</v>
      </c>
      <c r="U30" s="74">
        <f t="shared" si="4"/>
        <v>50045</v>
      </c>
      <c r="V30" s="74">
        <v>0</v>
      </c>
    </row>
    <row r="31" spans="2:22" x14ac:dyDescent="0.35">
      <c r="B31" s="48" t="s">
        <v>98</v>
      </c>
      <c r="C31" s="71">
        <f t="shared" si="0"/>
        <v>238664.09404</v>
      </c>
      <c r="D31" s="71">
        <v>200246.3039</v>
      </c>
      <c r="E31" s="72">
        <f t="shared" si="1"/>
        <v>38417.790139999997</v>
      </c>
      <c r="F31" s="71">
        <v>38417.790139999997</v>
      </c>
      <c r="G31" s="73">
        <v>0</v>
      </c>
      <c r="H31" s="71">
        <v>0</v>
      </c>
      <c r="I31" s="71">
        <v>0</v>
      </c>
      <c r="J31" s="71">
        <v>0</v>
      </c>
      <c r="K31" s="73">
        <v>0</v>
      </c>
      <c r="L31" s="72">
        <f t="shared" si="2"/>
        <v>0</v>
      </c>
      <c r="M31" s="71">
        <v>0</v>
      </c>
      <c r="N31" s="71">
        <v>0</v>
      </c>
      <c r="O31" s="73">
        <v>0</v>
      </c>
      <c r="P31" s="74">
        <v>0</v>
      </c>
      <c r="Q31" s="74">
        <v>0</v>
      </c>
      <c r="R31" s="74">
        <v>0</v>
      </c>
      <c r="S31" s="74">
        <f t="shared" si="3"/>
        <v>238664.09404</v>
      </c>
      <c r="T31" s="74">
        <v>0</v>
      </c>
      <c r="U31" s="74">
        <f t="shared" si="4"/>
        <v>238664.09404</v>
      </c>
      <c r="V31" s="74">
        <v>0</v>
      </c>
    </row>
    <row r="32" spans="2:22" ht="15" thickBot="1" x14ac:dyDescent="0.4">
      <c r="B32" s="3" t="s">
        <v>100</v>
      </c>
      <c r="C32" s="75">
        <f>SUM(D32,F32:K32)</f>
        <v>29306.75</v>
      </c>
      <c r="D32" s="75">
        <v>27246.63</v>
      </c>
      <c r="E32" s="76">
        <f>SUM(F32:G32)</f>
        <v>461.8</v>
      </c>
      <c r="F32" s="75">
        <v>0</v>
      </c>
      <c r="G32" s="77">
        <v>461.8</v>
      </c>
      <c r="H32" s="75">
        <v>390.5</v>
      </c>
      <c r="I32" s="75">
        <v>198.34</v>
      </c>
      <c r="J32" s="75">
        <v>0</v>
      </c>
      <c r="K32" s="77">
        <v>1009.48</v>
      </c>
      <c r="L32" s="76">
        <f>SUM(M32:O32)</f>
        <v>0</v>
      </c>
      <c r="M32" s="75">
        <v>0</v>
      </c>
      <c r="N32" s="75">
        <v>0</v>
      </c>
      <c r="O32" s="77">
        <v>0</v>
      </c>
      <c r="P32" s="78">
        <v>0</v>
      </c>
      <c r="Q32" s="78">
        <v>0</v>
      </c>
      <c r="R32" s="78">
        <v>0</v>
      </c>
      <c r="S32" s="78">
        <f>SUM(D32,F32:G32,H32:K32,M32:O32,P32,Q32,R32)</f>
        <v>29306.75</v>
      </c>
      <c r="T32" s="78">
        <v>0</v>
      </c>
      <c r="U32" s="78">
        <f>S32+T32</f>
        <v>29306.75</v>
      </c>
      <c r="V32" s="78">
        <v>0</v>
      </c>
    </row>
    <row r="36" spans="2:22" ht="15" thickBot="1" x14ac:dyDescent="0.4"/>
    <row r="37" spans="2:22" s="7" customFormat="1" ht="72.5" x14ac:dyDescent="0.35">
      <c r="B37" s="42" t="s">
        <v>23</v>
      </c>
      <c r="C37" s="9" t="s">
        <v>0</v>
      </c>
      <c r="D37" s="9" t="s">
        <v>1</v>
      </c>
      <c r="E37" s="8" t="s">
        <v>36</v>
      </c>
      <c r="F37" s="9" t="s">
        <v>2</v>
      </c>
      <c r="G37" s="10" t="s">
        <v>3</v>
      </c>
      <c r="H37" s="9" t="s">
        <v>4</v>
      </c>
      <c r="I37" s="9" t="s">
        <v>5</v>
      </c>
      <c r="J37" s="9" t="s">
        <v>6</v>
      </c>
      <c r="K37" s="10" t="s">
        <v>7</v>
      </c>
      <c r="L37" s="8" t="s">
        <v>8</v>
      </c>
      <c r="M37" s="9" t="s">
        <v>9</v>
      </c>
      <c r="N37" s="9" t="s">
        <v>10</v>
      </c>
      <c r="O37" s="10" t="s">
        <v>11</v>
      </c>
      <c r="P37" s="11" t="s">
        <v>12</v>
      </c>
      <c r="Q37" s="11" t="s">
        <v>13</v>
      </c>
      <c r="R37" s="11" t="s">
        <v>14</v>
      </c>
      <c r="S37" s="11" t="s">
        <v>15</v>
      </c>
      <c r="T37" s="11" t="s">
        <v>16</v>
      </c>
      <c r="U37" s="11" t="s">
        <v>17</v>
      </c>
      <c r="V37" s="11" t="s">
        <v>18</v>
      </c>
    </row>
    <row r="38" spans="2:22" x14ac:dyDescent="0.35">
      <c r="B38" s="47" t="s">
        <v>50</v>
      </c>
      <c r="C38" s="71">
        <f>SUM(D38,F38:K38)</f>
        <v>30923.63652</v>
      </c>
      <c r="D38" s="71">
        <v>13271.35716</v>
      </c>
      <c r="E38" s="72">
        <f>SUM(F38:G38)</f>
        <v>3268.9191600000004</v>
      </c>
      <c r="F38" s="71">
        <v>2273.7411200000001</v>
      </c>
      <c r="G38" s="73">
        <v>995.17804000000001</v>
      </c>
      <c r="H38" s="71">
        <v>10571.53629</v>
      </c>
      <c r="I38" s="71">
        <v>1897.6080400000001</v>
      </c>
      <c r="J38" s="71">
        <v>1384.4109900000001</v>
      </c>
      <c r="K38" s="73">
        <v>529.80488000000003</v>
      </c>
      <c r="L38" s="72">
        <f>SUM(M38:O38)</f>
        <v>7363.0994699999992</v>
      </c>
      <c r="M38" s="71">
        <v>488.76560999999998</v>
      </c>
      <c r="N38" s="71">
        <v>1051.58233</v>
      </c>
      <c r="O38" s="73">
        <v>5822.7515299999995</v>
      </c>
      <c r="P38" s="74">
        <v>0</v>
      </c>
      <c r="Q38" s="74">
        <v>1242.8014599999999</v>
      </c>
      <c r="R38" s="74">
        <v>0</v>
      </c>
      <c r="S38" s="74">
        <f>SUM(D38,F38:G38,H38:K38,M38:O38,P38,Q38,R38)</f>
        <v>39529.537450000003</v>
      </c>
      <c r="T38" s="74">
        <v>0</v>
      </c>
      <c r="U38" s="74">
        <f>S38+T38</f>
        <v>39529.537450000003</v>
      </c>
      <c r="V38" s="74">
        <v>0</v>
      </c>
    </row>
    <row r="39" spans="2:22" x14ac:dyDescent="0.35">
      <c r="B39" s="48" t="s">
        <v>52</v>
      </c>
      <c r="C39" s="71">
        <f t="shared" ref="C39:C62" si="5">SUM(D39,F39:K39)</f>
        <v>11789.580000000002</v>
      </c>
      <c r="D39" s="71">
        <v>785.6</v>
      </c>
      <c r="E39" s="72">
        <f t="shared" ref="E39:E62" si="6">SUM(F39:G39)</f>
        <v>8940.7099999999991</v>
      </c>
      <c r="F39" s="71">
        <v>4604.6099999999997</v>
      </c>
      <c r="G39" s="73">
        <v>4336.1000000000004</v>
      </c>
      <c r="H39" s="71">
        <v>567.07000000000005</v>
      </c>
      <c r="I39" s="71">
        <v>1496.2</v>
      </c>
      <c r="J39" s="71">
        <v>0</v>
      </c>
      <c r="K39" s="73">
        <v>0</v>
      </c>
      <c r="L39" s="72">
        <f t="shared" ref="L39:L62" si="7">SUM(M39:O39)</f>
        <v>106758.78000000001</v>
      </c>
      <c r="M39" s="71">
        <v>3027.57</v>
      </c>
      <c r="N39" s="71">
        <v>85759.8</v>
      </c>
      <c r="O39" s="73">
        <v>17971.41</v>
      </c>
      <c r="P39" s="74">
        <v>1379.05</v>
      </c>
      <c r="Q39" s="74">
        <v>0</v>
      </c>
      <c r="R39" s="74">
        <v>0</v>
      </c>
      <c r="S39" s="74">
        <f t="shared" ref="S39:S62" si="8">SUM(D39,F39:G39,H39:K39,M39:O39,P39,Q39,R39)</f>
        <v>119927.41000000002</v>
      </c>
      <c r="T39" s="74">
        <v>0</v>
      </c>
      <c r="U39" s="74">
        <f t="shared" ref="U39:U62" si="9">S39+T39</f>
        <v>119927.41000000002</v>
      </c>
      <c r="V39" s="74">
        <v>0</v>
      </c>
    </row>
    <row r="40" spans="2:22" x14ac:dyDescent="0.35">
      <c r="B40" s="48" t="s">
        <v>54</v>
      </c>
      <c r="C40" s="71">
        <f t="shared" si="5"/>
        <v>0</v>
      </c>
      <c r="D40" s="71">
        <v>0</v>
      </c>
      <c r="E40" s="72">
        <f t="shared" si="6"/>
        <v>0</v>
      </c>
      <c r="F40" s="71">
        <v>0</v>
      </c>
      <c r="G40" s="73">
        <v>0</v>
      </c>
      <c r="H40" s="71">
        <v>0</v>
      </c>
      <c r="I40" s="71">
        <v>0</v>
      </c>
      <c r="J40" s="71">
        <v>0</v>
      </c>
      <c r="K40" s="73">
        <v>0</v>
      </c>
      <c r="L40" s="72">
        <f t="shared" si="7"/>
        <v>2026.9378899999999</v>
      </c>
      <c r="M40" s="71">
        <v>0</v>
      </c>
      <c r="N40" s="71">
        <v>0</v>
      </c>
      <c r="O40" s="73">
        <v>2026.9378899999999</v>
      </c>
      <c r="P40" s="74">
        <v>0</v>
      </c>
      <c r="Q40" s="74">
        <v>0</v>
      </c>
      <c r="R40" s="74">
        <v>0</v>
      </c>
      <c r="S40" s="74">
        <f t="shared" si="8"/>
        <v>2026.9378899999999</v>
      </c>
      <c r="T40" s="74">
        <v>0</v>
      </c>
      <c r="U40" s="74">
        <f t="shared" si="9"/>
        <v>2026.9378899999999</v>
      </c>
      <c r="V40" s="74">
        <v>0</v>
      </c>
    </row>
    <row r="41" spans="2:22" x14ac:dyDescent="0.35">
      <c r="B41" s="48" t="s">
        <v>56</v>
      </c>
      <c r="C41" s="71">
        <f t="shared" si="5"/>
        <v>2411.0655999999999</v>
      </c>
      <c r="D41" s="71">
        <v>0</v>
      </c>
      <c r="E41" s="72">
        <f t="shared" si="6"/>
        <v>0</v>
      </c>
      <c r="F41" s="71">
        <v>0</v>
      </c>
      <c r="G41" s="73">
        <v>0</v>
      </c>
      <c r="H41" s="71">
        <v>2411.0655999999999</v>
      </c>
      <c r="I41" s="71">
        <v>0</v>
      </c>
      <c r="J41" s="71">
        <v>0</v>
      </c>
      <c r="K41" s="73">
        <v>0</v>
      </c>
      <c r="L41" s="72">
        <f t="shared" si="7"/>
        <v>10601.23372</v>
      </c>
      <c r="M41" s="71">
        <v>1035.7159999999999</v>
      </c>
      <c r="N41" s="71">
        <v>4380.7601100000002</v>
      </c>
      <c r="O41" s="73">
        <v>5184.7576099999997</v>
      </c>
      <c r="P41" s="74">
        <v>0</v>
      </c>
      <c r="Q41" s="74">
        <v>0</v>
      </c>
      <c r="R41" s="74">
        <v>0</v>
      </c>
      <c r="S41" s="74">
        <f t="shared" si="8"/>
        <v>13012.299319999998</v>
      </c>
      <c r="T41" s="74">
        <v>0</v>
      </c>
      <c r="U41" s="74">
        <f t="shared" si="9"/>
        <v>13012.299319999998</v>
      </c>
      <c r="V41" s="74">
        <v>0</v>
      </c>
    </row>
    <row r="42" spans="2:22" x14ac:dyDescent="0.35">
      <c r="B42" s="48" t="s">
        <v>58</v>
      </c>
      <c r="C42" s="71">
        <f t="shared" si="5"/>
        <v>4264.7601000000004</v>
      </c>
      <c r="D42" s="71">
        <v>98.999099999999999</v>
      </c>
      <c r="E42" s="72">
        <f t="shared" si="6"/>
        <v>0</v>
      </c>
      <c r="F42" s="71">
        <v>0</v>
      </c>
      <c r="G42" s="73">
        <v>0</v>
      </c>
      <c r="H42" s="71">
        <v>0</v>
      </c>
      <c r="I42" s="71">
        <v>4165.7610000000004</v>
      </c>
      <c r="J42" s="71">
        <v>0</v>
      </c>
      <c r="K42" s="73">
        <v>0</v>
      </c>
      <c r="L42" s="72">
        <f t="shared" si="7"/>
        <v>131.13919999999999</v>
      </c>
      <c r="M42" s="71">
        <v>0</v>
      </c>
      <c r="N42" s="71">
        <v>0</v>
      </c>
      <c r="O42" s="73">
        <v>131.13919999999999</v>
      </c>
      <c r="P42" s="74">
        <v>0</v>
      </c>
      <c r="Q42" s="74">
        <v>0</v>
      </c>
      <c r="R42" s="74">
        <v>0</v>
      </c>
      <c r="S42" s="74">
        <f t="shared" si="8"/>
        <v>4395.8993</v>
      </c>
      <c r="T42" s="74">
        <v>0</v>
      </c>
      <c r="U42" s="74">
        <f t="shared" si="9"/>
        <v>4395.8993</v>
      </c>
      <c r="V42" s="74">
        <v>0</v>
      </c>
    </row>
    <row r="43" spans="2:22" x14ac:dyDescent="0.35">
      <c r="B43" s="48" t="s">
        <v>60</v>
      </c>
      <c r="C43" s="71">
        <f t="shared" si="5"/>
        <v>0</v>
      </c>
      <c r="D43" s="71">
        <v>0</v>
      </c>
      <c r="E43" s="72">
        <f t="shared" si="6"/>
        <v>0</v>
      </c>
      <c r="F43" s="71">
        <v>0</v>
      </c>
      <c r="G43" s="73">
        <v>0</v>
      </c>
      <c r="H43" s="71">
        <v>0</v>
      </c>
      <c r="I43" s="71">
        <v>0</v>
      </c>
      <c r="J43" s="71">
        <v>0</v>
      </c>
      <c r="K43" s="73">
        <v>0</v>
      </c>
      <c r="L43" s="72">
        <f t="shared" si="7"/>
        <v>3760.5759138089602</v>
      </c>
      <c r="M43" s="71">
        <v>3760.5759138089602</v>
      </c>
      <c r="N43" s="71">
        <v>0</v>
      </c>
      <c r="O43" s="73">
        <v>0</v>
      </c>
      <c r="P43" s="74">
        <v>0</v>
      </c>
      <c r="Q43" s="74">
        <v>0</v>
      </c>
      <c r="R43" s="74">
        <v>0</v>
      </c>
      <c r="S43" s="74">
        <f t="shared" si="8"/>
        <v>3760.5759138089602</v>
      </c>
      <c r="T43" s="74">
        <v>0</v>
      </c>
      <c r="U43" s="74">
        <f t="shared" si="9"/>
        <v>3760.5759138089602</v>
      </c>
      <c r="V43" s="74">
        <v>0</v>
      </c>
    </row>
    <row r="44" spans="2:22" x14ac:dyDescent="0.35">
      <c r="B44" s="48" t="s">
        <v>62</v>
      </c>
      <c r="C44" s="71">
        <f t="shared" si="5"/>
        <v>1345.2338146884131</v>
      </c>
      <c r="D44" s="71">
        <v>0</v>
      </c>
      <c r="E44" s="72">
        <f t="shared" si="6"/>
        <v>0</v>
      </c>
      <c r="F44" s="71">
        <v>0</v>
      </c>
      <c r="G44" s="73">
        <v>0</v>
      </c>
      <c r="H44" s="71">
        <v>345.33633885135998</v>
      </c>
      <c r="I44" s="71">
        <v>999.89747583705298</v>
      </c>
      <c r="J44" s="71">
        <v>0</v>
      </c>
      <c r="K44" s="73">
        <v>0</v>
      </c>
      <c r="L44" s="72">
        <f t="shared" si="7"/>
        <v>91945.296212512316</v>
      </c>
      <c r="M44" s="71">
        <v>5895.1165245123202</v>
      </c>
      <c r="N44" s="71">
        <v>57857.264045999997</v>
      </c>
      <c r="O44" s="73">
        <v>28192.915642</v>
      </c>
      <c r="P44" s="74">
        <v>10932.467479999999</v>
      </c>
      <c r="Q44" s="74">
        <v>0</v>
      </c>
      <c r="R44" s="74">
        <v>0</v>
      </c>
      <c r="S44" s="74">
        <f t="shared" si="8"/>
        <v>104222.99750720072</v>
      </c>
      <c r="T44" s="74">
        <v>0</v>
      </c>
      <c r="U44" s="74">
        <f t="shared" si="9"/>
        <v>104222.99750720072</v>
      </c>
      <c r="V44" s="74">
        <v>0</v>
      </c>
    </row>
    <row r="45" spans="2:22" x14ac:dyDescent="0.35">
      <c r="B45" s="48" t="s">
        <v>64</v>
      </c>
      <c r="C45" s="71">
        <f t="shared" si="5"/>
        <v>2457.4299999999998</v>
      </c>
      <c r="D45" s="71">
        <v>0</v>
      </c>
      <c r="E45" s="72">
        <f t="shared" si="6"/>
        <v>0</v>
      </c>
      <c r="F45" s="71">
        <v>0</v>
      </c>
      <c r="G45" s="73">
        <v>0</v>
      </c>
      <c r="H45" s="71">
        <v>461.82</v>
      </c>
      <c r="I45" s="71">
        <v>1995.61</v>
      </c>
      <c r="J45" s="71">
        <v>0</v>
      </c>
      <c r="K45" s="73">
        <v>0</v>
      </c>
      <c r="L45" s="72">
        <f t="shared" si="7"/>
        <v>6336.04</v>
      </c>
      <c r="M45" s="71">
        <v>0</v>
      </c>
      <c r="N45" s="71">
        <v>3271.6</v>
      </c>
      <c r="O45" s="73">
        <v>3064.44</v>
      </c>
      <c r="P45" s="74">
        <v>0</v>
      </c>
      <c r="Q45" s="74">
        <v>0</v>
      </c>
      <c r="R45" s="74">
        <v>0</v>
      </c>
      <c r="S45" s="74">
        <f t="shared" si="8"/>
        <v>8793.4699999999993</v>
      </c>
      <c r="T45" s="74">
        <v>0</v>
      </c>
      <c r="U45" s="74">
        <f t="shared" si="9"/>
        <v>8793.4699999999993</v>
      </c>
      <c r="V45" s="74">
        <v>0</v>
      </c>
    </row>
    <row r="46" spans="2:22" x14ac:dyDescent="0.35">
      <c r="B46" s="48" t="s">
        <v>66</v>
      </c>
      <c r="C46" s="71">
        <f t="shared" si="5"/>
        <v>25904.830730000001</v>
      </c>
      <c r="D46" s="71">
        <v>12839.2014</v>
      </c>
      <c r="E46" s="72">
        <f t="shared" si="6"/>
        <v>3752.3016500000003</v>
      </c>
      <c r="F46" s="71">
        <v>2565.3097600000001</v>
      </c>
      <c r="G46" s="73">
        <v>1186.99189</v>
      </c>
      <c r="H46" s="71">
        <v>6268.7394100000001</v>
      </c>
      <c r="I46" s="71">
        <v>2878.88339</v>
      </c>
      <c r="J46" s="71">
        <v>0</v>
      </c>
      <c r="K46" s="73">
        <v>165.70488</v>
      </c>
      <c r="L46" s="72">
        <f t="shared" si="7"/>
        <v>93376.158810000008</v>
      </c>
      <c r="M46" s="71">
        <v>3524.0203299999998</v>
      </c>
      <c r="N46" s="71">
        <v>74228.420710000006</v>
      </c>
      <c r="O46" s="73">
        <v>15623.717769999999</v>
      </c>
      <c r="P46" s="74">
        <v>182.06800000000001</v>
      </c>
      <c r="Q46" s="74">
        <v>125</v>
      </c>
      <c r="R46" s="74">
        <v>0</v>
      </c>
      <c r="S46" s="74">
        <f t="shared" si="8"/>
        <v>119588.05754000001</v>
      </c>
      <c r="T46" s="74">
        <v>0</v>
      </c>
      <c r="U46" s="74">
        <f t="shared" si="9"/>
        <v>119588.05754000001</v>
      </c>
      <c r="V46" s="74">
        <v>0</v>
      </c>
    </row>
    <row r="47" spans="2:22" x14ac:dyDescent="0.35">
      <c r="B47" s="48" t="s">
        <v>68</v>
      </c>
      <c r="C47" s="71">
        <f t="shared" si="5"/>
        <v>17043.419999999998</v>
      </c>
      <c r="D47" s="71">
        <v>11388.09</v>
      </c>
      <c r="E47" s="72">
        <f t="shared" si="6"/>
        <v>613.07999999999993</v>
      </c>
      <c r="F47" s="71">
        <v>386.51</v>
      </c>
      <c r="G47" s="73">
        <v>226.57</v>
      </c>
      <c r="H47" s="71">
        <v>3304.66</v>
      </c>
      <c r="I47" s="71">
        <v>1491.59</v>
      </c>
      <c r="J47" s="71">
        <v>246</v>
      </c>
      <c r="K47" s="73">
        <v>0</v>
      </c>
      <c r="L47" s="72">
        <f t="shared" si="7"/>
        <v>8521.08</v>
      </c>
      <c r="M47" s="71">
        <v>0</v>
      </c>
      <c r="N47" s="71">
        <v>1264.0999999999999</v>
      </c>
      <c r="O47" s="73">
        <v>7256.98</v>
      </c>
      <c r="P47" s="74">
        <v>0</v>
      </c>
      <c r="Q47" s="74">
        <v>0</v>
      </c>
      <c r="R47" s="74">
        <v>0</v>
      </c>
      <c r="S47" s="74">
        <f t="shared" si="8"/>
        <v>25564.499999999996</v>
      </c>
      <c r="T47" s="74">
        <v>0</v>
      </c>
      <c r="U47" s="74">
        <f t="shared" si="9"/>
        <v>25564.499999999996</v>
      </c>
      <c r="V47" s="74">
        <v>0</v>
      </c>
    </row>
    <row r="48" spans="2:22" x14ac:dyDescent="0.35">
      <c r="B48" s="48" t="s">
        <v>70</v>
      </c>
      <c r="C48" s="71">
        <f t="shared" si="5"/>
        <v>19915</v>
      </c>
      <c r="D48" s="71">
        <v>4007</v>
      </c>
      <c r="E48" s="72">
        <f t="shared" si="6"/>
        <v>0</v>
      </c>
      <c r="F48" s="71">
        <v>0</v>
      </c>
      <c r="G48" s="73">
        <v>0</v>
      </c>
      <c r="H48" s="71">
        <v>908</v>
      </c>
      <c r="I48" s="71">
        <v>0</v>
      </c>
      <c r="J48" s="71">
        <v>0</v>
      </c>
      <c r="K48" s="73">
        <v>15000</v>
      </c>
      <c r="L48" s="72">
        <f t="shared" si="7"/>
        <v>22941</v>
      </c>
      <c r="M48" s="71">
        <v>0</v>
      </c>
      <c r="N48" s="71">
        <v>0</v>
      </c>
      <c r="O48" s="73">
        <v>22941</v>
      </c>
      <c r="P48" s="74">
        <v>0</v>
      </c>
      <c r="Q48" s="74">
        <v>0</v>
      </c>
      <c r="R48" s="74">
        <v>0</v>
      </c>
      <c r="S48" s="74">
        <f t="shared" si="8"/>
        <v>42856</v>
      </c>
      <c r="T48" s="74">
        <v>0</v>
      </c>
      <c r="U48" s="74">
        <f t="shared" si="9"/>
        <v>42856</v>
      </c>
      <c r="V48" s="74">
        <v>0</v>
      </c>
    </row>
    <row r="49" spans="2:22" x14ac:dyDescent="0.35">
      <c r="B49" s="48" t="s">
        <v>72</v>
      </c>
      <c r="C49" s="71">
        <f t="shared" si="5"/>
        <v>0</v>
      </c>
      <c r="D49" s="71">
        <v>0</v>
      </c>
      <c r="E49" s="72">
        <f t="shared" si="6"/>
        <v>0</v>
      </c>
      <c r="F49" s="71">
        <v>0</v>
      </c>
      <c r="G49" s="73">
        <v>0</v>
      </c>
      <c r="H49" s="71">
        <v>0</v>
      </c>
      <c r="I49" s="71">
        <v>0</v>
      </c>
      <c r="J49" s="71">
        <v>0</v>
      </c>
      <c r="K49" s="73">
        <v>0</v>
      </c>
      <c r="L49" s="72">
        <f t="shared" si="7"/>
        <v>0</v>
      </c>
      <c r="M49" s="71">
        <v>0</v>
      </c>
      <c r="N49" s="71">
        <v>0</v>
      </c>
      <c r="O49" s="73">
        <v>0</v>
      </c>
      <c r="P49" s="74">
        <v>0</v>
      </c>
      <c r="Q49" s="74">
        <v>0</v>
      </c>
      <c r="R49" s="74">
        <v>0</v>
      </c>
      <c r="S49" s="74">
        <f t="shared" si="8"/>
        <v>0</v>
      </c>
      <c r="T49" s="74">
        <v>0</v>
      </c>
      <c r="U49" s="74">
        <f t="shared" si="9"/>
        <v>0</v>
      </c>
      <c r="V49" s="74">
        <v>0</v>
      </c>
    </row>
    <row r="50" spans="2:22" x14ac:dyDescent="0.35">
      <c r="B50" s="48" t="s">
        <v>74</v>
      </c>
      <c r="C50" s="71">
        <f t="shared" si="5"/>
        <v>12305.28745</v>
      </c>
      <c r="D50" s="71">
        <v>8373.3180200000006</v>
      </c>
      <c r="E50" s="72">
        <f t="shared" si="6"/>
        <v>3931.9694300000001</v>
      </c>
      <c r="F50" s="71">
        <v>3931.9694300000001</v>
      </c>
      <c r="G50" s="73">
        <v>0</v>
      </c>
      <c r="H50" s="71">
        <v>0</v>
      </c>
      <c r="I50" s="71">
        <v>0</v>
      </c>
      <c r="J50" s="71">
        <v>0</v>
      </c>
      <c r="K50" s="73">
        <v>0</v>
      </c>
      <c r="L50" s="72">
        <f t="shared" si="7"/>
        <v>0</v>
      </c>
      <c r="M50" s="71">
        <v>0</v>
      </c>
      <c r="N50" s="71">
        <v>0</v>
      </c>
      <c r="O50" s="73">
        <v>0</v>
      </c>
      <c r="P50" s="74">
        <v>0</v>
      </c>
      <c r="Q50" s="74">
        <v>0</v>
      </c>
      <c r="R50" s="74">
        <v>0</v>
      </c>
      <c r="S50" s="74">
        <f t="shared" si="8"/>
        <v>12305.28745</v>
      </c>
      <c r="T50" s="74">
        <v>0</v>
      </c>
      <c r="U50" s="74">
        <f t="shared" si="9"/>
        <v>12305.28745</v>
      </c>
      <c r="V50" s="74">
        <v>0</v>
      </c>
    </row>
    <row r="51" spans="2:22" x14ac:dyDescent="0.35">
      <c r="B51" s="48" t="s">
        <v>76</v>
      </c>
      <c r="C51" s="71">
        <f t="shared" si="5"/>
        <v>0</v>
      </c>
      <c r="D51" s="71">
        <v>0</v>
      </c>
      <c r="E51" s="72">
        <f t="shared" si="6"/>
        <v>0</v>
      </c>
      <c r="F51" s="71">
        <v>0</v>
      </c>
      <c r="G51" s="73">
        <v>0</v>
      </c>
      <c r="H51" s="71">
        <v>0</v>
      </c>
      <c r="I51" s="71">
        <v>0</v>
      </c>
      <c r="J51" s="71">
        <v>0</v>
      </c>
      <c r="K51" s="73">
        <v>0</v>
      </c>
      <c r="L51" s="72">
        <f t="shared" si="7"/>
        <v>0</v>
      </c>
      <c r="M51" s="71">
        <v>0</v>
      </c>
      <c r="N51" s="71">
        <v>0</v>
      </c>
      <c r="O51" s="73">
        <v>0</v>
      </c>
      <c r="P51" s="74">
        <v>0</v>
      </c>
      <c r="Q51" s="74">
        <v>0</v>
      </c>
      <c r="R51" s="74">
        <v>0</v>
      </c>
      <c r="S51" s="74">
        <f t="shared" si="8"/>
        <v>0</v>
      </c>
      <c r="T51" s="74">
        <v>0</v>
      </c>
      <c r="U51" s="74">
        <f t="shared" si="9"/>
        <v>0</v>
      </c>
      <c r="V51" s="74">
        <v>0</v>
      </c>
    </row>
    <row r="52" spans="2:22" x14ac:dyDescent="0.35">
      <c r="B52" s="48" t="s">
        <v>78</v>
      </c>
      <c r="C52" s="71">
        <f t="shared" si="5"/>
        <v>31577.320272093963</v>
      </c>
      <c r="D52" s="71">
        <v>11489.282623503301</v>
      </c>
      <c r="E52" s="72">
        <f t="shared" si="6"/>
        <v>7636.6800210666597</v>
      </c>
      <c r="F52" s="71">
        <v>34.44</v>
      </c>
      <c r="G52" s="73">
        <v>7602.2400210666601</v>
      </c>
      <c r="H52" s="71">
        <v>9005.1248725740006</v>
      </c>
      <c r="I52" s="71">
        <v>3005.5380345140002</v>
      </c>
      <c r="J52" s="71">
        <v>0</v>
      </c>
      <c r="K52" s="73">
        <v>440.69472043600001</v>
      </c>
      <c r="L52" s="72">
        <f t="shared" si="7"/>
        <v>100571.07169131401</v>
      </c>
      <c r="M52" s="71">
        <v>907.65174732999901</v>
      </c>
      <c r="N52" s="71">
        <v>4495.4173197520004</v>
      </c>
      <c r="O52" s="73">
        <v>95168.002624232002</v>
      </c>
      <c r="P52" s="74">
        <v>7386.2598177630198</v>
      </c>
      <c r="Q52" s="74">
        <v>4393.17377745667</v>
      </c>
      <c r="R52" s="74">
        <v>3252.7286225666699</v>
      </c>
      <c r="S52" s="74">
        <f t="shared" si="8"/>
        <v>147180.55418119434</v>
      </c>
      <c r="T52" s="74">
        <v>0</v>
      </c>
      <c r="U52" s="74">
        <f t="shared" si="9"/>
        <v>147180.55418119434</v>
      </c>
      <c r="V52" s="74">
        <v>0</v>
      </c>
    </row>
    <row r="53" spans="2:22" x14ac:dyDescent="0.35">
      <c r="B53" s="48" t="s">
        <v>80</v>
      </c>
      <c r="C53" s="71">
        <f t="shared" si="5"/>
        <v>13654.311669999999</v>
      </c>
      <c r="D53" s="71">
        <v>4882.0996400000004</v>
      </c>
      <c r="E53" s="72">
        <f t="shared" si="6"/>
        <v>1610.0778399999999</v>
      </c>
      <c r="F53" s="71">
        <v>732.75059999999996</v>
      </c>
      <c r="G53" s="73">
        <v>877.32723999999996</v>
      </c>
      <c r="H53" s="71">
        <v>4390.4262099999996</v>
      </c>
      <c r="I53" s="71">
        <v>2468.9504900000002</v>
      </c>
      <c r="J53" s="71">
        <v>0</v>
      </c>
      <c r="K53" s="73">
        <v>302.75749000000002</v>
      </c>
      <c r="L53" s="72">
        <f t="shared" si="7"/>
        <v>16658.5916</v>
      </c>
      <c r="M53" s="71">
        <v>787.29720999999995</v>
      </c>
      <c r="N53" s="71">
        <v>11252.25819</v>
      </c>
      <c r="O53" s="73">
        <v>4619.0361999999996</v>
      </c>
      <c r="P53" s="74">
        <v>0</v>
      </c>
      <c r="Q53" s="74">
        <v>356.48</v>
      </c>
      <c r="R53" s="74">
        <v>0</v>
      </c>
      <c r="S53" s="74">
        <f t="shared" si="8"/>
        <v>30669.383269999998</v>
      </c>
      <c r="T53" s="74">
        <v>0</v>
      </c>
      <c r="U53" s="74">
        <f t="shared" si="9"/>
        <v>30669.383269999998</v>
      </c>
      <c r="V53" s="74">
        <v>0</v>
      </c>
    </row>
    <row r="54" spans="2:22" x14ac:dyDescent="0.35">
      <c r="B54" s="48" t="s">
        <v>82</v>
      </c>
      <c r="C54" s="71">
        <f t="shared" si="5"/>
        <v>478</v>
      </c>
      <c r="D54" s="71">
        <v>0</v>
      </c>
      <c r="E54" s="72">
        <f t="shared" si="6"/>
        <v>0</v>
      </c>
      <c r="F54" s="71">
        <v>0</v>
      </c>
      <c r="G54" s="73">
        <v>0</v>
      </c>
      <c r="H54" s="71">
        <v>0</v>
      </c>
      <c r="I54" s="71">
        <v>478</v>
      </c>
      <c r="J54" s="71">
        <v>0</v>
      </c>
      <c r="K54" s="73">
        <v>0</v>
      </c>
      <c r="L54" s="72">
        <f t="shared" si="7"/>
        <v>5917</v>
      </c>
      <c r="M54" s="71">
        <v>0</v>
      </c>
      <c r="N54" s="71">
        <v>3101</v>
      </c>
      <c r="O54" s="73">
        <v>2816</v>
      </c>
      <c r="P54" s="74">
        <v>64</v>
      </c>
      <c r="Q54" s="74">
        <v>61</v>
      </c>
      <c r="R54" s="74">
        <v>0</v>
      </c>
      <c r="S54" s="74">
        <f t="shared" si="8"/>
        <v>6520</v>
      </c>
      <c r="T54" s="74">
        <v>0</v>
      </c>
      <c r="U54" s="74">
        <f t="shared" si="9"/>
        <v>6520</v>
      </c>
      <c r="V54" s="74">
        <v>0</v>
      </c>
    </row>
    <row r="55" spans="2:22" x14ac:dyDescent="0.35">
      <c r="B55" s="48" t="s">
        <v>84</v>
      </c>
      <c r="C55" s="71">
        <f t="shared" si="5"/>
        <v>28732.340860000004</v>
      </c>
      <c r="D55" s="71">
        <v>4916.8846999999996</v>
      </c>
      <c r="E55" s="72">
        <f t="shared" si="6"/>
        <v>1754.7830799999999</v>
      </c>
      <c r="F55" s="71">
        <v>377.64319999999998</v>
      </c>
      <c r="G55" s="73">
        <v>1377.1398799999999</v>
      </c>
      <c r="H55" s="71">
        <v>10605.640520000001</v>
      </c>
      <c r="I55" s="71">
        <v>9022.3871600000002</v>
      </c>
      <c r="J55" s="71">
        <v>1146.3353999999999</v>
      </c>
      <c r="K55" s="73">
        <v>1286.31</v>
      </c>
      <c r="L55" s="72">
        <f t="shared" si="7"/>
        <v>58983.089909999995</v>
      </c>
      <c r="M55" s="71">
        <v>7506.5987299999997</v>
      </c>
      <c r="N55" s="71">
        <v>25674.085070000001</v>
      </c>
      <c r="O55" s="73">
        <v>25802.40611</v>
      </c>
      <c r="P55" s="74">
        <v>472.29795000000001</v>
      </c>
      <c r="Q55" s="74">
        <v>24600.022440000001</v>
      </c>
      <c r="R55" s="74">
        <v>2132.4815600000002</v>
      </c>
      <c r="S55" s="74">
        <f t="shared" si="8"/>
        <v>114920.23272</v>
      </c>
      <c r="T55" s="74">
        <v>0</v>
      </c>
      <c r="U55" s="74">
        <f t="shared" si="9"/>
        <v>114920.23272</v>
      </c>
      <c r="V55" s="74">
        <v>0</v>
      </c>
    </row>
    <row r="56" spans="2:22" x14ac:dyDescent="0.35">
      <c r="B56" s="48" t="s">
        <v>86</v>
      </c>
      <c r="C56" s="71">
        <f t="shared" si="5"/>
        <v>67305.367253873352</v>
      </c>
      <c r="D56" s="71">
        <v>20750.435395112301</v>
      </c>
      <c r="E56" s="72">
        <f t="shared" si="6"/>
        <v>12741.49799731583</v>
      </c>
      <c r="F56" s="71">
        <v>6778.4693937930997</v>
      </c>
      <c r="G56" s="73">
        <v>5963.02860352273</v>
      </c>
      <c r="H56" s="71">
        <v>26073.9072696435</v>
      </c>
      <c r="I56" s="71">
        <v>4754.2168318017302</v>
      </c>
      <c r="J56" s="71">
        <v>2638.4097499999998</v>
      </c>
      <c r="K56" s="73">
        <v>346.90001000000001</v>
      </c>
      <c r="L56" s="72">
        <f t="shared" si="7"/>
        <v>72762.398272263556</v>
      </c>
      <c r="M56" s="71">
        <v>4151.3287672482602</v>
      </c>
      <c r="N56" s="71">
        <v>27273.188141715698</v>
      </c>
      <c r="O56" s="73">
        <v>41337.881363299603</v>
      </c>
      <c r="P56" s="74">
        <v>1921.5952816945301</v>
      </c>
      <c r="Q56" s="74">
        <v>38858.102590000002</v>
      </c>
      <c r="R56" s="74">
        <v>0</v>
      </c>
      <c r="S56" s="74">
        <f t="shared" si="8"/>
        <v>180847.46339783142</v>
      </c>
      <c r="T56" s="74">
        <v>0</v>
      </c>
      <c r="U56" s="74">
        <f t="shared" si="9"/>
        <v>180847.46339783142</v>
      </c>
      <c r="V56" s="74">
        <v>0</v>
      </c>
    </row>
    <row r="57" spans="2:22" x14ac:dyDescent="0.35">
      <c r="B57" s="48" t="s">
        <v>88</v>
      </c>
      <c r="C57" s="71">
        <f t="shared" si="5"/>
        <v>97677.420069999993</v>
      </c>
      <c r="D57" s="71">
        <v>95636.17972</v>
      </c>
      <c r="E57" s="72">
        <f t="shared" si="6"/>
        <v>747.70735000000002</v>
      </c>
      <c r="F57" s="71">
        <v>747.70735000000002</v>
      </c>
      <c r="G57" s="73">
        <v>0</v>
      </c>
      <c r="H57" s="71">
        <v>0</v>
      </c>
      <c r="I57" s="71">
        <v>0</v>
      </c>
      <c r="J57" s="71">
        <v>0</v>
      </c>
      <c r="K57" s="73">
        <v>1293.5329999999999</v>
      </c>
      <c r="L57" s="72">
        <f t="shared" si="7"/>
        <v>0</v>
      </c>
      <c r="M57" s="71">
        <v>0</v>
      </c>
      <c r="N57" s="71">
        <v>0</v>
      </c>
      <c r="O57" s="73">
        <v>0</v>
      </c>
      <c r="P57" s="74">
        <v>0</v>
      </c>
      <c r="Q57" s="74">
        <v>0</v>
      </c>
      <c r="R57" s="74">
        <v>0</v>
      </c>
      <c r="S57" s="74">
        <f t="shared" si="8"/>
        <v>97677.420069999993</v>
      </c>
      <c r="T57" s="74">
        <v>0</v>
      </c>
      <c r="U57" s="74">
        <f t="shared" si="9"/>
        <v>97677.420069999993</v>
      </c>
      <c r="V57" s="74">
        <v>0</v>
      </c>
    </row>
    <row r="58" spans="2:22" x14ac:dyDescent="0.35">
      <c r="B58" s="48" t="s">
        <v>90</v>
      </c>
      <c r="C58" s="71">
        <f t="shared" si="5"/>
        <v>83543.884440000096</v>
      </c>
      <c r="D58" s="71">
        <v>51473.411830000099</v>
      </c>
      <c r="E58" s="72">
        <f t="shared" si="6"/>
        <v>7489.2059699999991</v>
      </c>
      <c r="F58" s="71">
        <v>2672.6603399999999</v>
      </c>
      <c r="G58" s="73">
        <v>4816.5456299999996</v>
      </c>
      <c r="H58" s="71">
        <v>19401.914130000001</v>
      </c>
      <c r="I58" s="71">
        <v>4439.9257200000002</v>
      </c>
      <c r="J58" s="71">
        <v>0</v>
      </c>
      <c r="K58" s="73">
        <v>739.42678999999998</v>
      </c>
      <c r="L58" s="72">
        <f t="shared" si="7"/>
        <v>145277.96415000001</v>
      </c>
      <c r="M58" s="71">
        <v>2640.6082799999999</v>
      </c>
      <c r="N58" s="71">
        <v>99617.210289999901</v>
      </c>
      <c r="O58" s="73">
        <v>43020.145580000099</v>
      </c>
      <c r="P58" s="74">
        <v>2319.04639</v>
      </c>
      <c r="Q58" s="74">
        <v>1039.8709100000001</v>
      </c>
      <c r="R58" s="74">
        <v>0</v>
      </c>
      <c r="S58" s="74">
        <f t="shared" si="8"/>
        <v>232180.7658900001</v>
      </c>
      <c r="T58" s="74">
        <v>0</v>
      </c>
      <c r="U58" s="74">
        <f t="shared" si="9"/>
        <v>232180.7658900001</v>
      </c>
      <c r="V58" s="74">
        <v>0</v>
      </c>
    </row>
    <row r="59" spans="2:22" x14ac:dyDescent="0.35">
      <c r="B59" s="48" t="s">
        <v>92</v>
      </c>
      <c r="C59" s="71">
        <f t="shared" si="5"/>
        <v>16245.903127330001</v>
      </c>
      <c r="D59" s="71">
        <v>0</v>
      </c>
      <c r="E59" s="72">
        <f t="shared" si="6"/>
        <v>1503.6540600000001</v>
      </c>
      <c r="F59" s="71">
        <v>0</v>
      </c>
      <c r="G59" s="73">
        <v>1503.6540600000001</v>
      </c>
      <c r="H59" s="71">
        <v>14493.278917330001</v>
      </c>
      <c r="I59" s="71">
        <v>248.97014999999999</v>
      </c>
      <c r="J59" s="71">
        <v>0</v>
      </c>
      <c r="K59" s="73">
        <v>0</v>
      </c>
      <c r="L59" s="72">
        <f t="shared" si="7"/>
        <v>0</v>
      </c>
      <c r="M59" s="71">
        <v>0</v>
      </c>
      <c r="N59" s="71">
        <v>0</v>
      </c>
      <c r="O59" s="73">
        <v>0</v>
      </c>
      <c r="P59" s="74">
        <v>0</v>
      </c>
      <c r="Q59" s="74">
        <v>0</v>
      </c>
      <c r="R59" s="74">
        <v>0</v>
      </c>
      <c r="S59" s="74">
        <f t="shared" si="8"/>
        <v>16245.903127330001</v>
      </c>
      <c r="T59" s="74">
        <v>0</v>
      </c>
      <c r="U59" s="74">
        <f t="shared" si="9"/>
        <v>16245.903127330001</v>
      </c>
      <c r="V59" s="74">
        <v>0</v>
      </c>
    </row>
    <row r="60" spans="2:22" x14ac:dyDescent="0.35">
      <c r="B60" s="48" t="s">
        <v>94</v>
      </c>
      <c r="C60" s="71">
        <f t="shared" si="5"/>
        <v>7107</v>
      </c>
      <c r="D60" s="71">
        <v>2229</v>
      </c>
      <c r="E60" s="72">
        <f t="shared" si="6"/>
        <v>2690</v>
      </c>
      <c r="F60" s="71">
        <v>0</v>
      </c>
      <c r="G60" s="73">
        <v>2690</v>
      </c>
      <c r="H60" s="71">
        <v>0</v>
      </c>
      <c r="I60" s="71">
        <v>2091</v>
      </c>
      <c r="J60" s="71">
        <v>0</v>
      </c>
      <c r="K60" s="73">
        <v>97</v>
      </c>
      <c r="L60" s="72">
        <f t="shared" si="7"/>
        <v>6075</v>
      </c>
      <c r="M60" s="71">
        <v>314</v>
      </c>
      <c r="N60" s="71">
        <v>4649</v>
      </c>
      <c r="O60" s="73">
        <v>1112</v>
      </c>
      <c r="P60" s="74">
        <v>86</v>
      </c>
      <c r="Q60" s="74">
        <v>0</v>
      </c>
      <c r="R60" s="74">
        <v>0</v>
      </c>
      <c r="S60" s="74">
        <f t="shared" si="8"/>
        <v>13268</v>
      </c>
      <c r="T60" s="74">
        <v>4588</v>
      </c>
      <c r="U60" s="74">
        <f t="shared" si="9"/>
        <v>17856</v>
      </c>
      <c r="V60" s="74">
        <v>0</v>
      </c>
    </row>
    <row r="61" spans="2:22" x14ac:dyDescent="0.35">
      <c r="B61" s="48" t="s">
        <v>96</v>
      </c>
      <c r="C61" s="71">
        <f t="shared" si="5"/>
        <v>0</v>
      </c>
      <c r="D61" s="71">
        <v>0</v>
      </c>
      <c r="E61" s="72">
        <f t="shared" si="6"/>
        <v>0</v>
      </c>
      <c r="F61" s="71">
        <v>0</v>
      </c>
      <c r="G61" s="73">
        <v>0</v>
      </c>
      <c r="H61" s="71">
        <v>0</v>
      </c>
      <c r="I61" s="71">
        <v>0</v>
      </c>
      <c r="J61" s="71">
        <v>0</v>
      </c>
      <c r="K61" s="73">
        <v>0</v>
      </c>
      <c r="L61" s="72">
        <f t="shared" si="7"/>
        <v>0</v>
      </c>
      <c r="M61" s="71">
        <v>0</v>
      </c>
      <c r="N61" s="71">
        <v>0</v>
      </c>
      <c r="O61" s="73">
        <v>0</v>
      </c>
      <c r="P61" s="74">
        <v>0</v>
      </c>
      <c r="Q61" s="74">
        <v>0</v>
      </c>
      <c r="R61" s="74">
        <v>0</v>
      </c>
      <c r="S61" s="74">
        <f t="shared" si="8"/>
        <v>0</v>
      </c>
      <c r="T61" s="74">
        <v>0</v>
      </c>
      <c r="U61" s="74">
        <f t="shared" si="9"/>
        <v>0</v>
      </c>
      <c r="V61" s="74">
        <v>0</v>
      </c>
    </row>
    <row r="62" spans="2:22" x14ac:dyDescent="0.35">
      <c r="B62" s="48" t="s">
        <v>98</v>
      </c>
      <c r="C62" s="71">
        <f t="shared" si="5"/>
        <v>0</v>
      </c>
      <c r="D62" s="71">
        <v>0</v>
      </c>
      <c r="E62" s="72">
        <f t="shared" si="6"/>
        <v>0</v>
      </c>
      <c r="F62" s="71">
        <v>0</v>
      </c>
      <c r="G62" s="73">
        <v>0</v>
      </c>
      <c r="H62" s="71">
        <v>0</v>
      </c>
      <c r="I62" s="71">
        <v>0</v>
      </c>
      <c r="J62" s="71">
        <v>0</v>
      </c>
      <c r="K62" s="73">
        <v>0</v>
      </c>
      <c r="L62" s="72">
        <f t="shared" si="7"/>
        <v>0</v>
      </c>
      <c r="M62" s="71">
        <v>0</v>
      </c>
      <c r="N62" s="71">
        <v>0</v>
      </c>
      <c r="O62" s="73">
        <v>0</v>
      </c>
      <c r="P62" s="74">
        <v>0</v>
      </c>
      <c r="Q62" s="74">
        <v>0</v>
      </c>
      <c r="R62" s="74">
        <v>0</v>
      </c>
      <c r="S62" s="74">
        <f t="shared" si="8"/>
        <v>0</v>
      </c>
      <c r="T62" s="74">
        <v>0</v>
      </c>
      <c r="U62" s="74">
        <f t="shared" si="9"/>
        <v>0</v>
      </c>
      <c r="V62" s="74">
        <v>0</v>
      </c>
    </row>
    <row r="63" spans="2:22" ht="15" thickBot="1" x14ac:dyDescent="0.4">
      <c r="B63" s="3" t="s">
        <v>100</v>
      </c>
      <c r="C63" s="75">
        <f>SUM(D63,F63:K63)</f>
        <v>9364.77</v>
      </c>
      <c r="D63" s="75">
        <v>9202.74</v>
      </c>
      <c r="E63" s="76">
        <f>SUM(F63:G63)</f>
        <v>0</v>
      </c>
      <c r="F63" s="75">
        <v>0</v>
      </c>
      <c r="G63" s="77">
        <v>0</v>
      </c>
      <c r="H63" s="75">
        <v>0</v>
      </c>
      <c r="I63" s="75">
        <v>0</v>
      </c>
      <c r="J63" s="75">
        <v>0</v>
      </c>
      <c r="K63" s="77">
        <v>162.03</v>
      </c>
      <c r="L63" s="76">
        <f>SUM(M63:O63)</f>
        <v>0</v>
      </c>
      <c r="M63" s="75">
        <v>0</v>
      </c>
      <c r="N63" s="75">
        <v>0</v>
      </c>
      <c r="O63" s="77">
        <v>0</v>
      </c>
      <c r="P63" s="78">
        <v>0</v>
      </c>
      <c r="Q63" s="78">
        <v>0</v>
      </c>
      <c r="R63" s="78">
        <v>0</v>
      </c>
      <c r="S63" s="78">
        <f>SUM(D63,F63:G63,H63:K63,M63:O63,P63,Q63,R63)</f>
        <v>9364.77</v>
      </c>
      <c r="T63" s="78">
        <v>0</v>
      </c>
      <c r="U63" s="78">
        <f>S63+T63</f>
        <v>9364.77</v>
      </c>
      <c r="V63" s="78">
        <v>0</v>
      </c>
    </row>
    <row r="66" spans="2:12" ht="21" x14ac:dyDescent="0.5">
      <c r="B66" s="4" t="s">
        <v>34</v>
      </c>
    </row>
    <row r="67" spans="2:12" ht="15" thickBot="1" x14ac:dyDescent="0.4"/>
    <row r="68" spans="2:12" ht="71.5" x14ac:dyDescent="0.35">
      <c r="B68" s="19" t="s">
        <v>28</v>
      </c>
      <c r="C68" s="49" t="s">
        <v>24</v>
      </c>
      <c r="D68" s="20" t="s">
        <v>29</v>
      </c>
      <c r="E68" s="20" t="s">
        <v>30</v>
      </c>
      <c r="F68" s="21" t="s">
        <v>25</v>
      </c>
      <c r="G68" s="16" t="s">
        <v>8</v>
      </c>
      <c r="H68" s="16" t="s">
        <v>12</v>
      </c>
      <c r="I68" s="50" t="s">
        <v>37</v>
      </c>
      <c r="J68" s="17" t="s">
        <v>26</v>
      </c>
      <c r="K68" s="15"/>
      <c r="L68" s="17" t="s">
        <v>27</v>
      </c>
    </row>
    <row r="69" spans="2:12" x14ac:dyDescent="0.35">
      <c r="B69" s="47" t="s">
        <v>50</v>
      </c>
      <c r="C69" s="71">
        <f t="shared" ref="C69:C96" si="10">SUM(D69:F69)</f>
        <v>61</v>
      </c>
      <c r="D69" s="79">
        <v>39</v>
      </c>
      <c r="E69" s="79">
        <v>7</v>
      </c>
      <c r="F69" s="80">
        <v>15</v>
      </c>
      <c r="G69" s="81">
        <v>0</v>
      </c>
      <c r="H69" s="81">
        <v>0</v>
      </c>
      <c r="I69" s="81">
        <v>2</v>
      </c>
      <c r="J69" s="81">
        <v>0</v>
      </c>
      <c r="K69" s="12"/>
      <c r="L69" s="85">
        <f t="shared" ref="L69:L96" si="11">SUM(C69,G69,H69,I69,J69)</f>
        <v>63</v>
      </c>
    </row>
    <row r="70" spans="2:12" x14ac:dyDescent="0.35">
      <c r="B70" s="48" t="s">
        <v>52</v>
      </c>
      <c r="C70" s="71">
        <f t="shared" si="10"/>
        <v>0</v>
      </c>
      <c r="D70" s="79">
        <v>0</v>
      </c>
      <c r="E70" s="79">
        <v>0</v>
      </c>
      <c r="F70" s="80">
        <v>0</v>
      </c>
      <c r="G70" s="81">
        <v>311</v>
      </c>
      <c r="H70" s="81">
        <v>0</v>
      </c>
      <c r="I70" s="81">
        <v>0</v>
      </c>
      <c r="J70" s="81">
        <v>0</v>
      </c>
      <c r="K70" s="12"/>
      <c r="L70" s="85">
        <f t="shared" si="11"/>
        <v>311</v>
      </c>
    </row>
    <row r="71" spans="2:12" x14ac:dyDescent="0.35">
      <c r="B71" s="48" t="s">
        <v>54</v>
      </c>
      <c r="C71" s="71">
        <f t="shared" si="10"/>
        <v>0</v>
      </c>
      <c r="D71" s="79">
        <v>0</v>
      </c>
      <c r="E71" s="79">
        <v>0</v>
      </c>
      <c r="F71" s="80">
        <v>0</v>
      </c>
      <c r="G71" s="81">
        <v>0</v>
      </c>
      <c r="H71" s="81">
        <v>0</v>
      </c>
      <c r="I71" s="81">
        <v>0</v>
      </c>
      <c r="J71" s="81">
        <v>0</v>
      </c>
      <c r="K71" s="12"/>
      <c r="L71" s="85">
        <f t="shared" si="11"/>
        <v>0</v>
      </c>
    </row>
    <row r="72" spans="2:12" x14ac:dyDescent="0.35">
      <c r="B72" s="48" t="s">
        <v>56</v>
      </c>
      <c r="C72" s="71">
        <f t="shared" si="10"/>
        <v>2</v>
      </c>
      <c r="D72" s="79">
        <v>0</v>
      </c>
      <c r="E72" s="79">
        <v>2</v>
      </c>
      <c r="F72" s="80">
        <v>0</v>
      </c>
      <c r="G72" s="81">
        <v>32</v>
      </c>
      <c r="H72" s="81">
        <v>0</v>
      </c>
      <c r="I72" s="81">
        <v>0</v>
      </c>
      <c r="J72" s="81">
        <v>0</v>
      </c>
      <c r="K72" s="12"/>
      <c r="L72" s="85">
        <f t="shared" si="11"/>
        <v>34</v>
      </c>
    </row>
    <row r="73" spans="2:12" x14ac:dyDescent="0.35">
      <c r="B73" s="48" t="s">
        <v>58</v>
      </c>
      <c r="C73" s="71">
        <f t="shared" si="10"/>
        <v>0</v>
      </c>
      <c r="D73" s="79">
        <v>0</v>
      </c>
      <c r="E73" s="79">
        <v>0</v>
      </c>
      <c r="F73" s="80">
        <v>0</v>
      </c>
      <c r="G73" s="81">
        <v>0</v>
      </c>
      <c r="H73" s="81">
        <v>0</v>
      </c>
      <c r="I73" s="81">
        <v>0</v>
      </c>
      <c r="J73" s="81">
        <v>0</v>
      </c>
      <c r="K73" s="12"/>
      <c r="L73" s="85">
        <f t="shared" si="11"/>
        <v>0</v>
      </c>
    </row>
    <row r="74" spans="2:12" x14ac:dyDescent="0.35">
      <c r="B74" s="48" t="s">
        <v>60</v>
      </c>
      <c r="C74" s="71">
        <f t="shared" si="10"/>
        <v>0</v>
      </c>
      <c r="D74" s="79">
        <v>0</v>
      </c>
      <c r="E74" s="79">
        <v>0</v>
      </c>
      <c r="F74" s="80">
        <v>0</v>
      </c>
      <c r="G74" s="81">
        <v>0</v>
      </c>
      <c r="H74" s="81">
        <v>0</v>
      </c>
      <c r="I74" s="81">
        <v>0</v>
      </c>
      <c r="J74" s="81">
        <v>0</v>
      </c>
      <c r="K74" s="12"/>
      <c r="L74" s="85">
        <f t="shared" si="11"/>
        <v>0</v>
      </c>
    </row>
    <row r="75" spans="2:12" x14ac:dyDescent="0.35">
      <c r="B75" s="48" t="s">
        <v>62</v>
      </c>
      <c r="C75" s="71">
        <f t="shared" si="10"/>
        <v>2</v>
      </c>
      <c r="D75" s="79">
        <v>0</v>
      </c>
      <c r="E75" s="79">
        <v>0</v>
      </c>
      <c r="F75" s="80">
        <v>2</v>
      </c>
      <c r="G75" s="81">
        <v>145</v>
      </c>
      <c r="H75" s="81">
        <v>0</v>
      </c>
      <c r="I75" s="81">
        <v>0</v>
      </c>
      <c r="J75" s="81">
        <v>0</v>
      </c>
      <c r="K75" s="12"/>
      <c r="L75" s="85">
        <f t="shared" si="11"/>
        <v>147</v>
      </c>
    </row>
    <row r="76" spans="2:12" x14ac:dyDescent="0.35">
      <c r="B76" s="48" t="s">
        <v>64</v>
      </c>
      <c r="C76" s="71">
        <f t="shared" si="10"/>
        <v>0</v>
      </c>
      <c r="D76" s="79">
        <v>0</v>
      </c>
      <c r="E76" s="79">
        <v>0</v>
      </c>
      <c r="F76" s="80">
        <v>0</v>
      </c>
      <c r="G76" s="81">
        <v>0</v>
      </c>
      <c r="H76" s="81">
        <v>0</v>
      </c>
      <c r="I76" s="81">
        <v>0</v>
      </c>
      <c r="J76" s="81">
        <v>0</v>
      </c>
      <c r="K76" s="12"/>
      <c r="L76" s="85">
        <f t="shared" si="11"/>
        <v>0</v>
      </c>
    </row>
    <row r="77" spans="2:12" x14ac:dyDescent="0.35">
      <c r="B77" s="48" t="s">
        <v>66</v>
      </c>
      <c r="C77" s="71">
        <f t="shared" si="10"/>
        <v>0</v>
      </c>
      <c r="D77" s="79">
        <v>0</v>
      </c>
      <c r="E77" s="79">
        <v>0</v>
      </c>
      <c r="F77" s="80">
        <v>0</v>
      </c>
      <c r="G77" s="81">
        <v>0</v>
      </c>
      <c r="H77" s="81">
        <v>0</v>
      </c>
      <c r="I77" s="81">
        <v>0</v>
      </c>
      <c r="J77" s="81">
        <v>0</v>
      </c>
      <c r="K77" s="12"/>
      <c r="L77" s="85">
        <f t="shared" si="11"/>
        <v>0</v>
      </c>
    </row>
    <row r="78" spans="2:12" x14ac:dyDescent="0.35">
      <c r="B78" s="48" t="s">
        <v>68</v>
      </c>
      <c r="C78" s="71">
        <f t="shared" si="10"/>
        <v>0</v>
      </c>
      <c r="D78" s="79">
        <v>0</v>
      </c>
      <c r="E78" s="79">
        <v>0</v>
      </c>
      <c r="F78" s="80">
        <v>0</v>
      </c>
      <c r="G78" s="81">
        <v>0</v>
      </c>
      <c r="H78" s="81">
        <v>0</v>
      </c>
      <c r="I78" s="81">
        <v>0</v>
      </c>
      <c r="J78" s="81">
        <v>0</v>
      </c>
      <c r="K78" s="12"/>
      <c r="L78" s="85">
        <f t="shared" si="11"/>
        <v>0</v>
      </c>
    </row>
    <row r="79" spans="2:12" x14ac:dyDescent="0.35">
      <c r="B79" s="48" t="s">
        <v>70</v>
      </c>
      <c r="C79" s="71">
        <f t="shared" si="10"/>
        <v>109</v>
      </c>
      <c r="D79" s="79">
        <v>109</v>
      </c>
      <c r="E79" s="79">
        <v>0</v>
      </c>
      <c r="F79" s="80">
        <v>0</v>
      </c>
      <c r="G79" s="81">
        <v>0</v>
      </c>
      <c r="H79" s="81">
        <v>0</v>
      </c>
      <c r="I79" s="81">
        <v>0</v>
      </c>
      <c r="J79" s="81">
        <v>0</v>
      </c>
      <c r="K79" s="12"/>
      <c r="L79" s="85">
        <f t="shared" si="11"/>
        <v>109</v>
      </c>
    </row>
    <row r="80" spans="2:12" x14ac:dyDescent="0.35">
      <c r="B80" s="48" t="s">
        <v>72</v>
      </c>
      <c r="C80" s="71">
        <f t="shared" si="10"/>
        <v>0</v>
      </c>
      <c r="D80" s="79">
        <v>0</v>
      </c>
      <c r="E80" s="79">
        <v>0</v>
      </c>
      <c r="F80" s="80">
        <v>0</v>
      </c>
      <c r="G80" s="81">
        <v>0</v>
      </c>
      <c r="H80" s="81">
        <v>0</v>
      </c>
      <c r="I80" s="81">
        <v>0</v>
      </c>
      <c r="J80" s="81">
        <v>0</v>
      </c>
      <c r="K80" s="12"/>
      <c r="L80" s="85">
        <f t="shared" si="11"/>
        <v>0</v>
      </c>
    </row>
    <row r="81" spans="2:12" x14ac:dyDescent="0.35">
      <c r="B81" s="48" t="s">
        <v>74</v>
      </c>
      <c r="C81" s="71">
        <f t="shared" si="10"/>
        <v>3204</v>
      </c>
      <c r="D81" s="79">
        <v>2560</v>
      </c>
      <c r="E81" s="79">
        <v>644</v>
      </c>
      <c r="F81" s="80">
        <v>0</v>
      </c>
      <c r="G81" s="81">
        <v>0</v>
      </c>
      <c r="H81" s="81">
        <v>0</v>
      </c>
      <c r="I81" s="81">
        <v>0</v>
      </c>
      <c r="J81" s="81">
        <v>0</v>
      </c>
      <c r="K81" s="12"/>
      <c r="L81" s="85">
        <f t="shared" si="11"/>
        <v>3204</v>
      </c>
    </row>
    <row r="82" spans="2:12" x14ac:dyDescent="0.35">
      <c r="B82" s="48" t="s">
        <v>76</v>
      </c>
      <c r="C82" s="71">
        <f t="shared" si="10"/>
        <v>0</v>
      </c>
      <c r="D82" s="79">
        <v>0</v>
      </c>
      <c r="E82" s="79">
        <v>0</v>
      </c>
      <c r="F82" s="80">
        <v>0</v>
      </c>
      <c r="G82" s="81">
        <v>0</v>
      </c>
      <c r="H82" s="81">
        <v>0</v>
      </c>
      <c r="I82" s="81">
        <v>0</v>
      </c>
      <c r="J82" s="81">
        <v>0</v>
      </c>
      <c r="K82" s="12"/>
      <c r="L82" s="85">
        <f t="shared" si="11"/>
        <v>0</v>
      </c>
    </row>
    <row r="83" spans="2:12" x14ac:dyDescent="0.35">
      <c r="B83" s="48" t="s">
        <v>78</v>
      </c>
      <c r="C83" s="71">
        <f t="shared" si="10"/>
        <v>0</v>
      </c>
      <c r="D83" s="79">
        <v>0</v>
      </c>
      <c r="E83" s="79">
        <v>0</v>
      </c>
      <c r="F83" s="80">
        <v>0</v>
      </c>
      <c r="G83" s="81">
        <v>0</v>
      </c>
      <c r="H83" s="81">
        <v>0</v>
      </c>
      <c r="I83" s="81">
        <v>0</v>
      </c>
      <c r="J83" s="81">
        <v>0</v>
      </c>
      <c r="K83" s="12"/>
      <c r="L83" s="85">
        <f t="shared" si="11"/>
        <v>0</v>
      </c>
    </row>
    <row r="84" spans="2:12" x14ac:dyDescent="0.35">
      <c r="B84" s="48" t="s">
        <v>80</v>
      </c>
      <c r="C84" s="71">
        <f t="shared" si="10"/>
        <v>0</v>
      </c>
      <c r="D84" s="79">
        <v>0</v>
      </c>
      <c r="E84" s="79">
        <v>0</v>
      </c>
      <c r="F84" s="80">
        <v>0</v>
      </c>
      <c r="G84" s="81">
        <v>0</v>
      </c>
      <c r="H84" s="81">
        <v>0</v>
      </c>
      <c r="I84" s="81">
        <v>0</v>
      </c>
      <c r="J84" s="81">
        <v>0</v>
      </c>
      <c r="K84" s="12"/>
      <c r="L84" s="85">
        <f t="shared" si="11"/>
        <v>0</v>
      </c>
    </row>
    <row r="85" spans="2:12" x14ac:dyDescent="0.35">
      <c r="B85" s="48" t="s">
        <v>82</v>
      </c>
      <c r="C85" s="71">
        <f t="shared" si="10"/>
        <v>0</v>
      </c>
      <c r="D85" s="79">
        <v>0</v>
      </c>
      <c r="E85" s="79">
        <v>0</v>
      </c>
      <c r="F85" s="80">
        <v>0</v>
      </c>
      <c r="G85" s="81">
        <v>7</v>
      </c>
      <c r="H85" s="81">
        <v>0</v>
      </c>
      <c r="I85" s="81">
        <v>0</v>
      </c>
      <c r="J85" s="81">
        <v>0</v>
      </c>
      <c r="K85" s="12"/>
      <c r="L85" s="85">
        <f t="shared" si="11"/>
        <v>7</v>
      </c>
    </row>
    <row r="86" spans="2:12" x14ac:dyDescent="0.35">
      <c r="B86" s="48" t="s">
        <v>84</v>
      </c>
      <c r="C86" s="71">
        <f t="shared" si="10"/>
        <v>655</v>
      </c>
      <c r="D86" s="79">
        <v>647</v>
      </c>
      <c r="E86" s="79">
        <v>8</v>
      </c>
      <c r="F86" s="80">
        <v>0</v>
      </c>
      <c r="G86" s="81">
        <v>74</v>
      </c>
      <c r="H86" s="81">
        <v>0</v>
      </c>
      <c r="I86" s="81">
        <v>0</v>
      </c>
      <c r="J86" s="81">
        <v>0</v>
      </c>
      <c r="K86" s="12"/>
      <c r="L86" s="85">
        <f t="shared" si="11"/>
        <v>729</v>
      </c>
    </row>
    <row r="87" spans="2:12" x14ac:dyDescent="0.35">
      <c r="B87" s="48" t="s">
        <v>86</v>
      </c>
      <c r="C87" s="71">
        <f t="shared" si="10"/>
        <v>2310</v>
      </c>
      <c r="D87" s="79">
        <v>2244</v>
      </c>
      <c r="E87" s="79">
        <v>9</v>
      </c>
      <c r="F87" s="80">
        <v>57</v>
      </c>
      <c r="G87" s="81">
        <v>36</v>
      </c>
      <c r="H87" s="81">
        <v>0</v>
      </c>
      <c r="I87" s="81">
        <v>0</v>
      </c>
      <c r="J87" s="81">
        <v>0</v>
      </c>
      <c r="K87" s="12"/>
      <c r="L87" s="85">
        <f t="shared" si="11"/>
        <v>2346</v>
      </c>
    </row>
    <row r="88" spans="2:12" x14ac:dyDescent="0.35">
      <c r="B88" s="48" t="s">
        <v>88</v>
      </c>
      <c r="C88" s="71">
        <f t="shared" si="10"/>
        <v>6149</v>
      </c>
      <c r="D88" s="79">
        <v>6121</v>
      </c>
      <c r="E88" s="79">
        <v>0</v>
      </c>
      <c r="F88" s="80">
        <v>28</v>
      </c>
      <c r="G88" s="81">
        <v>0</v>
      </c>
      <c r="H88" s="81">
        <v>0</v>
      </c>
      <c r="I88" s="81">
        <v>0</v>
      </c>
      <c r="J88" s="81">
        <v>0</v>
      </c>
      <c r="K88" s="12"/>
      <c r="L88" s="85">
        <f t="shared" si="11"/>
        <v>6149</v>
      </c>
    </row>
    <row r="89" spans="2:12" x14ac:dyDescent="0.35">
      <c r="B89" s="48" t="s">
        <v>90</v>
      </c>
      <c r="C89" s="71">
        <f t="shared" si="10"/>
        <v>944</v>
      </c>
      <c r="D89" s="79">
        <v>85</v>
      </c>
      <c r="E89" s="79">
        <v>819</v>
      </c>
      <c r="F89" s="80">
        <v>40</v>
      </c>
      <c r="G89" s="81">
        <v>46</v>
      </c>
      <c r="H89" s="81">
        <v>0</v>
      </c>
      <c r="I89" s="81">
        <v>6</v>
      </c>
      <c r="J89" s="81">
        <v>0</v>
      </c>
      <c r="K89" s="12"/>
      <c r="L89" s="85">
        <f t="shared" si="11"/>
        <v>996</v>
      </c>
    </row>
    <row r="90" spans="2:12" x14ac:dyDescent="0.35">
      <c r="B90" s="48" t="s">
        <v>92</v>
      </c>
      <c r="C90" s="71">
        <f t="shared" si="10"/>
        <v>0</v>
      </c>
      <c r="D90" s="79">
        <v>0</v>
      </c>
      <c r="E90" s="79">
        <v>0</v>
      </c>
      <c r="F90" s="80">
        <v>0</v>
      </c>
      <c r="G90" s="81">
        <v>0</v>
      </c>
      <c r="H90" s="81">
        <v>0</v>
      </c>
      <c r="I90" s="81">
        <v>0</v>
      </c>
      <c r="J90" s="81">
        <v>0</v>
      </c>
      <c r="K90" s="12"/>
      <c r="L90" s="85">
        <f t="shared" si="11"/>
        <v>0</v>
      </c>
    </row>
    <row r="91" spans="2:12" x14ac:dyDescent="0.35">
      <c r="B91" s="48" t="s">
        <v>94</v>
      </c>
      <c r="C91" s="71">
        <f t="shared" si="10"/>
        <v>0</v>
      </c>
      <c r="D91" s="79">
        <v>0</v>
      </c>
      <c r="E91" s="79">
        <v>0</v>
      </c>
      <c r="F91" s="80">
        <v>0</v>
      </c>
      <c r="G91" s="81">
        <v>0</v>
      </c>
      <c r="H91" s="81">
        <v>0</v>
      </c>
      <c r="I91" s="81">
        <v>0</v>
      </c>
      <c r="J91" s="81">
        <v>0</v>
      </c>
      <c r="K91" s="12"/>
      <c r="L91" s="85">
        <f t="shared" si="11"/>
        <v>0</v>
      </c>
    </row>
    <row r="92" spans="2:12" x14ac:dyDescent="0.35">
      <c r="B92" s="48" t="s">
        <v>96</v>
      </c>
      <c r="C92" s="71">
        <f t="shared" si="10"/>
        <v>0</v>
      </c>
      <c r="D92" s="79">
        <v>0</v>
      </c>
      <c r="E92" s="79">
        <v>0</v>
      </c>
      <c r="F92" s="80">
        <v>0</v>
      </c>
      <c r="G92" s="81">
        <v>0</v>
      </c>
      <c r="H92" s="81">
        <v>0</v>
      </c>
      <c r="I92" s="81">
        <v>0</v>
      </c>
      <c r="J92" s="81">
        <v>0</v>
      </c>
      <c r="K92" s="12"/>
      <c r="L92" s="85">
        <f t="shared" si="11"/>
        <v>0</v>
      </c>
    </row>
    <row r="93" spans="2:12" x14ac:dyDescent="0.35">
      <c r="B93" s="48" t="s">
        <v>98</v>
      </c>
      <c r="C93" s="71">
        <f t="shared" si="10"/>
        <v>0</v>
      </c>
      <c r="D93" s="79">
        <v>0</v>
      </c>
      <c r="E93" s="79">
        <v>0</v>
      </c>
      <c r="F93" s="80">
        <v>0</v>
      </c>
      <c r="G93" s="81">
        <v>0</v>
      </c>
      <c r="H93" s="81">
        <v>0</v>
      </c>
      <c r="I93" s="81">
        <v>0</v>
      </c>
      <c r="J93" s="81">
        <v>0</v>
      </c>
      <c r="K93" s="12"/>
      <c r="L93" s="85">
        <f t="shared" si="11"/>
        <v>0</v>
      </c>
    </row>
    <row r="94" spans="2:12" x14ac:dyDescent="0.35">
      <c r="B94" s="48" t="s">
        <v>100</v>
      </c>
      <c r="C94" s="71">
        <f t="shared" si="10"/>
        <v>0</v>
      </c>
      <c r="D94" s="79">
        <v>0</v>
      </c>
      <c r="E94" s="79">
        <v>0</v>
      </c>
      <c r="F94" s="80">
        <v>0</v>
      </c>
      <c r="G94" s="81">
        <v>0</v>
      </c>
      <c r="H94" s="81">
        <v>0</v>
      </c>
      <c r="I94" s="81">
        <v>0</v>
      </c>
      <c r="J94" s="81">
        <v>0</v>
      </c>
      <c r="K94" s="12"/>
      <c r="L94" s="85">
        <f t="shared" si="11"/>
        <v>0</v>
      </c>
    </row>
    <row r="95" spans="2:12" x14ac:dyDescent="0.35">
      <c r="B95" s="2"/>
      <c r="C95" s="71">
        <f t="shared" si="10"/>
        <v>0</v>
      </c>
      <c r="D95" s="79"/>
      <c r="E95" s="79"/>
      <c r="F95" s="80"/>
      <c r="G95" s="81"/>
      <c r="H95" s="81"/>
      <c r="I95" s="81"/>
      <c r="J95" s="81"/>
      <c r="K95" s="12"/>
      <c r="L95" s="85">
        <f t="shared" si="11"/>
        <v>0</v>
      </c>
    </row>
    <row r="96" spans="2:12" ht="15" thickBot="1" x14ac:dyDescent="0.4">
      <c r="B96" s="3"/>
      <c r="C96" s="75">
        <f t="shared" si="10"/>
        <v>0</v>
      </c>
      <c r="D96" s="82"/>
      <c r="E96" s="82"/>
      <c r="F96" s="83"/>
      <c r="G96" s="84"/>
      <c r="H96" s="84"/>
      <c r="I96" s="84"/>
      <c r="J96" s="84"/>
      <c r="K96" s="13"/>
      <c r="L96" s="86">
        <f t="shared" si="11"/>
        <v>0</v>
      </c>
    </row>
    <row r="99" spans="2:12" ht="15" thickBot="1" x14ac:dyDescent="0.4"/>
    <row r="100" spans="2:12" ht="71.5" x14ac:dyDescent="0.35">
      <c r="B100" s="19" t="s">
        <v>31</v>
      </c>
      <c r="C100" s="49" t="s">
        <v>24</v>
      </c>
      <c r="D100" s="20" t="s">
        <v>29</v>
      </c>
      <c r="E100" s="20" t="s">
        <v>30</v>
      </c>
      <c r="F100" s="21" t="s">
        <v>25</v>
      </c>
      <c r="G100" s="16" t="s">
        <v>8</v>
      </c>
      <c r="H100" s="16" t="s">
        <v>12</v>
      </c>
      <c r="I100" s="50" t="s">
        <v>37</v>
      </c>
      <c r="J100" s="17" t="s">
        <v>26</v>
      </c>
      <c r="K100" s="15"/>
      <c r="L100" s="17" t="s">
        <v>27</v>
      </c>
    </row>
    <row r="101" spans="2:12" x14ac:dyDescent="0.35">
      <c r="B101" s="47" t="s">
        <v>50</v>
      </c>
      <c r="C101" s="71">
        <f t="shared" ref="C101:C128" si="12">SUM(D101:F101)</f>
        <v>7606.18667</v>
      </c>
      <c r="D101" s="79">
        <v>4077.9094700000001</v>
      </c>
      <c r="E101" s="79">
        <v>2660.2184699999998</v>
      </c>
      <c r="F101" s="80">
        <v>868.05872999999997</v>
      </c>
      <c r="G101" s="81">
        <v>0</v>
      </c>
      <c r="H101" s="81">
        <v>0</v>
      </c>
      <c r="I101" s="81">
        <v>324.04181999999997</v>
      </c>
      <c r="J101" s="81">
        <v>0</v>
      </c>
      <c r="K101" s="12"/>
      <c r="L101" s="18">
        <f t="shared" ref="L101:L128" si="13">SUM(C101,G101,H101,I101,J101)</f>
        <v>7930.2284900000004</v>
      </c>
    </row>
    <row r="102" spans="2:12" x14ac:dyDescent="0.35">
      <c r="B102" s="48" t="s">
        <v>52</v>
      </c>
      <c r="C102" s="71">
        <f t="shared" si="12"/>
        <v>0</v>
      </c>
      <c r="D102" s="79">
        <v>0</v>
      </c>
      <c r="E102" s="79">
        <v>0</v>
      </c>
      <c r="F102" s="80">
        <v>0</v>
      </c>
      <c r="G102" s="81">
        <v>78341.95</v>
      </c>
      <c r="H102" s="81">
        <v>0</v>
      </c>
      <c r="I102" s="81">
        <v>0</v>
      </c>
      <c r="J102" s="81">
        <v>0</v>
      </c>
      <c r="K102" s="12"/>
      <c r="L102" s="18">
        <f t="shared" si="13"/>
        <v>78341.95</v>
      </c>
    </row>
    <row r="103" spans="2:12" x14ac:dyDescent="0.35">
      <c r="B103" s="48" t="s">
        <v>54</v>
      </c>
      <c r="C103" s="71">
        <f t="shared" si="12"/>
        <v>0</v>
      </c>
      <c r="D103" s="79">
        <v>0</v>
      </c>
      <c r="E103" s="79">
        <v>0</v>
      </c>
      <c r="F103" s="80">
        <v>0</v>
      </c>
      <c r="G103" s="81">
        <v>0</v>
      </c>
      <c r="H103" s="81">
        <v>0</v>
      </c>
      <c r="I103" s="81">
        <v>0</v>
      </c>
      <c r="J103" s="81">
        <v>0</v>
      </c>
      <c r="K103" s="12"/>
      <c r="L103" s="18">
        <f t="shared" si="13"/>
        <v>0</v>
      </c>
    </row>
    <row r="104" spans="2:12" x14ac:dyDescent="0.35">
      <c r="B104" s="48" t="s">
        <v>56</v>
      </c>
      <c r="C104" s="71">
        <f t="shared" si="12"/>
        <v>593.23599999999999</v>
      </c>
      <c r="D104" s="79">
        <v>0</v>
      </c>
      <c r="E104" s="79">
        <v>593.23599999999999</v>
      </c>
      <c r="F104" s="80">
        <v>0</v>
      </c>
      <c r="G104" s="81">
        <v>6399.0189499999997</v>
      </c>
      <c r="H104" s="81">
        <v>0</v>
      </c>
      <c r="I104" s="81">
        <v>0</v>
      </c>
      <c r="J104" s="81">
        <v>0</v>
      </c>
      <c r="K104" s="12"/>
      <c r="L104" s="18">
        <f t="shared" si="13"/>
        <v>6992.2549499999996</v>
      </c>
    </row>
    <row r="105" spans="2:12" x14ac:dyDescent="0.35">
      <c r="B105" s="48" t="s">
        <v>58</v>
      </c>
      <c r="C105" s="71">
        <f t="shared" si="12"/>
        <v>0</v>
      </c>
      <c r="D105" s="79">
        <v>0</v>
      </c>
      <c r="E105" s="79">
        <v>0</v>
      </c>
      <c r="F105" s="80">
        <v>0</v>
      </c>
      <c r="G105" s="81">
        <v>0</v>
      </c>
      <c r="H105" s="81">
        <v>0</v>
      </c>
      <c r="I105" s="81">
        <v>0</v>
      </c>
      <c r="J105" s="81">
        <v>0</v>
      </c>
      <c r="K105" s="12"/>
      <c r="L105" s="18">
        <f t="shared" si="13"/>
        <v>0</v>
      </c>
    </row>
    <row r="106" spans="2:12" x14ac:dyDescent="0.35">
      <c r="B106" s="48" t="s">
        <v>60</v>
      </c>
      <c r="C106" s="71">
        <f t="shared" si="12"/>
        <v>0</v>
      </c>
      <c r="D106" s="79">
        <v>0</v>
      </c>
      <c r="E106" s="79">
        <v>0</v>
      </c>
      <c r="F106" s="80">
        <v>0</v>
      </c>
      <c r="G106" s="81">
        <v>0</v>
      </c>
      <c r="H106" s="81">
        <v>0</v>
      </c>
      <c r="I106" s="81">
        <v>0</v>
      </c>
      <c r="J106" s="81">
        <v>0</v>
      </c>
      <c r="K106" s="12"/>
      <c r="L106" s="18">
        <f t="shared" si="13"/>
        <v>0</v>
      </c>
    </row>
    <row r="107" spans="2:12" x14ac:dyDescent="0.35">
      <c r="B107" s="48" t="s">
        <v>62</v>
      </c>
      <c r="C107" s="71">
        <f t="shared" si="12"/>
        <v>512.20689931189804</v>
      </c>
      <c r="D107" s="79">
        <v>0</v>
      </c>
      <c r="E107" s="79">
        <v>0</v>
      </c>
      <c r="F107" s="80">
        <v>512.20689931189804</v>
      </c>
      <c r="G107" s="81">
        <v>68345.047940125995</v>
      </c>
      <c r="H107" s="81">
        <v>0</v>
      </c>
      <c r="I107" s="81">
        <v>0</v>
      </c>
      <c r="J107" s="81">
        <v>0</v>
      </c>
      <c r="K107" s="12"/>
      <c r="L107" s="18">
        <f t="shared" si="13"/>
        <v>68857.254839437897</v>
      </c>
    </row>
    <row r="108" spans="2:12" x14ac:dyDescent="0.35">
      <c r="B108" s="48" t="s">
        <v>64</v>
      </c>
      <c r="C108" s="71">
        <f t="shared" si="12"/>
        <v>0</v>
      </c>
      <c r="D108" s="79">
        <v>0</v>
      </c>
      <c r="E108" s="79">
        <v>0</v>
      </c>
      <c r="F108" s="80">
        <v>0</v>
      </c>
      <c r="G108" s="81">
        <v>0</v>
      </c>
      <c r="H108" s="81">
        <v>0</v>
      </c>
      <c r="I108" s="81">
        <v>0</v>
      </c>
      <c r="J108" s="81">
        <v>0</v>
      </c>
      <c r="K108" s="12"/>
      <c r="L108" s="18">
        <f t="shared" si="13"/>
        <v>0</v>
      </c>
    </row>
    <row r="109" spans="2:12" x14ac:dyDescent="0.35">
      <c r="B109" s="48" t="s">
        <v>66</v>
      </c>
      <c r="C109" s="71">
        <f t="shared" si="12"/>
        <v>0</v>
      </c>
      <c r="D109" s="79">
        <v>0</v>
      </c>
      <c r="E109" s="79">
        <v>0</v>
      </c>
      <c r="F109" s="80">
        <v>0</v>
      </c>
      <c r="G109" s="81">
        <v>0</v>
      </c>
      <c r="H109" s="81">
        <v>0</v>
      </c>
      <c r="I109" s="81">
        <v>0</v>
      </c>
      <c r="J109" s="81">
        <v>0</v>
      </c>
      <c r="K109" s="12"/>
      <c r="L109" s="18">
        <f t="shared" si="13"/>
        <v>0</v>
      </c>
    </row>
    <row r="110" spans="2:12" x14ac:dyDescent="0.35">
      <c r="B110" s="48" t="s">
        <v>68</v>
      </c>
      <c r="C110" s="71">
        <f t="shared" si="12"/>
        <v>0</v>
      </c>
      <c r="D110" s="79">
        <v>0</v>
      </c>
      <c r="E110" s="79">
        <v>0</v>
      </c>
      <c r="F110" s="80">
        <v>0</v>
      </c>
      <c r="G110" s="81">
        <v>0</v>
      </c>
      <c r="H110" s="81">
        <v>0</v>
      </c>
      <c r="I110" s="81">
        <v>0</v>
      </c>
      <c r="J110" s="81">
        <v>0</v>
      </c>
      <c r="K110" s="12"/>
      <c r="L110" s="18">
        <f t="shared" si="13"/>
        <v>0</v>
      </c>
    </row>
    <row r="111" spans="2:12" x14ac:dyDescent="0.35">
      <c r="B111" s="48" t="s">
        <v>70</v>
      </c>
      <c r="C111" s="71">
        <f t="shared" si="12"/>
        <v>20221</v>
      </c>
      <c r="D111" s="79">
        <v>20221</v>
      </c>
      <c r="E111" s="79">
        <v>0</v>
      </c>
      <c r="F111" s="80">
        <v>0</v>
      </c>
      <c r="G111" s="81">
        <v>0</v>
      </c>
      <c r="H111" s="81">
        <v>0</v>
      </c>
      <c r="I111" s="81">
        <v>0</v>
      </c>
      <c r="J111" s="81">
        <v>0</v>
      </c>
      <c r="K111" s="12"/>
      <c r="L111" s="18">
        <f t="shared" si="13"/>
        <v>20221</v>
      </c>
    </row>
    <row r="112" spans="2:12" x14ac:dyDescent="0.35">
      <c r="B112" s="48" t="s">
        <v>72</v>
      </c>
      <c r="C112" s="71">
        <f t="shared" si="12"/>
        <v>0</v>
      </c>
      <c r="D112" s="79">
        <v>0</v>
      </c>
      <c r="E112" s="79">
        <v>0</v>
      </c>
      <c r="F112" s="80">
        <v>0</v>
      </c>
      <c r="G112" s="81">
        <v>0</v>
      </c>
      <c r="H112" s="81">
        <v>0</v>
      </c>
      <c r="I112" s="81">
        <v>0</v>
      </c>
      <c r="J112" s="81">
        <v>0</v>
      </c>
      <c r="K112" s="12"/>
      <c r="L112" s="18">
        <f t="shared" si="13"/>
        <v>0</v>
      </c>
    </row>
    <row r="113" spans="2:12" x14ac:dyDescent="0.35">
      <c r="B113" s="48" t="s">
        <v>74</v>
      </c>
      <c r="C113" s="71">
        <f t="shared" si="12"/>
        <v>858822.92260000005</v>
      </c>
      <c r="D113" s="79">
        <v>729276.39876000001</v>
      </c>
      <c r="E113" s="79">
        <v>129546.52383999999</v>
      </c>
      <c r="F113" s="80">
        <v>0</v>
      </c>
      <c r="G113" s="81">
        <v>0</v>
      </c>
      <c r="H113" s="81">
        <v>0</v>
      </c>
      <c r="I113" s="81">
        <v>0</v>
      </c>
      <c r="J113" s="81">
        <v>0</v>
      </c>
      <c r="K113" s="12"/>
      <c r="L113" s="18">
        <f t="shared" si="13"/>
        <v>858822.92260000005</v>
      </c>
    </row>
    <row r="114" spans="2:12" x14ac:dyDescent="0.35">
      <c r="B114" s="48" t="s">
        <v>76</v>
      </c>
      <c r="C114" s="71">
        <f t="shared" si="12"/>
        <v>0</v>
      </c>
      <c r="D114" s="79">
        <v>0</v>
      </c>
      <c r="E114" s="79">
        <v>0</v>
      </c>
      <c r="F114" s="80">
        <v>0</v>
      </c>
      <c r="G114" s="81">
        <v>0</v>
      </c>
      <c r="H114" s="81">
        <v>0</v>
      </c>
      <c r="I114" s="81">
        <v>0</v>
      </c>
      <c r="J114" s="81">
        <v>0</v>
      </c>
      <c r="K114" s="12"/>
      <c r="L114" s="18">
        <f t="shared" si="13"/>
        <v>0</v>
      </c>
    </row>
    <row r="115" spans="2:12" x14ac:dyDescent="0.35">
      <c r="B115" s="48" t="s">
        <v>78</v>
      </c>
      <c r="C115" s="71">
        <f t="shared" si="12"/>
        <v>0</v>
      </c>
      <c r="D115" s="79">
        <v>0</v>
      </c>
      <c r="E115" s="79">
        <v>0</v>
      </c>
      <c r="F115" s="80">
        <v>0</v>
      </c>
      <c r="G115" s="81">
        <v>0</v>
      </c>
      <c r="H115" s="81">
        <v>0</v>
      </c>
      <c r="I115" s="81">
        <v>0</v>
      </c>
      <c r="J115" s="81">
        <v>0</v>
      </c>
      <c r="K115" s="12"/>
      <c r="L115" s="18">
        <f t="shared" si="13"/>
        <v>0</v>
      </c>
    </row>
    <row r="116" spans="2:12" x14ac:dyDescent="0.35">
      <c r="B116" s="48" t="s">
        <v>80</v>
      </c>
      <c r="C116" s="71">
        <f t="shared" si="12"/>
        <v>0</v>
      </c>
      <c r="D116" s="79">
        <v>0</v>
      </c>
      <c r="E116" s="79">
        <v>0</v>
      </c>
      <c r="F116" s="80">
        <v>0</v>
      </c>
      <c r="G116" s="81">
        <v>0</v>
      </c>
      <c r="H116" s="81">
        <v>0</v>
      </c>
      <c r="I116" s="81">
        <v>0</v>
      </c>
      <c r="J116" s="81">
        <v>0</v>
      </c>
      <c r="K116" s="12"/>
      <c r="L116" s="18">
        <f t="shared" si="13"/>
        <v>0</v>
      </c>
    </row>
    <row r="117" spans="2:12" x14ac:dyDescent="0.35">
      <c r="B117" s="48" t="s">
        <v>82</v>
      </c>
      <c r="C117" s="71">
        <f t="shared" si="12"/>
        <v>0</v>
      </c>
      <c r="D117" s="79">
        <v>0</v>
      </c>
      <c r="E117" s="79">
        <v>0</v>
      </c>
      <c r="F117" s="80">
        <v>0</v>
      </c>
      <c r="G117" s="81">
        <v>3199</v>
      </c>
      <c r="H117" s="81">
        <v>0</v>
      </c>
      <c r="I117" s="81">
        <v>0</v>
      </c>
      <c r="J117" s="81">
        <v>0</v>
      </c>
      <c r="K117" s="12"/>
      <c r="L117" s="18">
        <f t="shared" si="13"/>
        <v>3199</v>
      </c>
    </row>
    <row r="118" spans="2:12" x14ac:dyDescent="0.35">
      <c r="B118" s="48" t="s">
        <v>84</v>
      </c>
      <c r="C118" s="71">
        <f t="shared" si="12"/>
        <v>71710.198424000308</v>
      </c>
      <c r="D118" s="79">
        <v>68368.377268400305</v>
      </c>
      <c r="E118" s="79">
        <v>3341.8211556000001</v>
      </c>
      <c r="F118" s="80">
        <v>0</v>
      </c>
      <c r="G118" s="81">
        <v>14938.784549600001</v>
      </c>
      <c r="H118" s="81">
        <v>0</v>
      </c>
      <c r="I118" s="81">
        <v>0</v>
      </c>
      <c r="J118" s="81">
        <v>0</v>
      </c>
      <c r="K118" s="12"/>
      <c r="L118" s="18">
        <f t="shared" si="13"/>
        <v>86648.982973600301</v>
      </c>
    </row>
    <row r="119" spans="2:12" x14ac:dyDescent="0.35">
      <c r="B119" s="48" t="s">
        <v>86</v>
      </c>
      <c r="C119" s="71">
        <f t="shared" si="12"/>
        <v>347999.87163999997</v>
      </c>
      <c r="D119" s="79">
        <v>344452.85285999998</v>
      </c>
      <c r="E119" s="79">
        <v>928.04360999999994</v>
      </c>
      <c r="F119" s="80">
        <v>2618.9751700000002</v>
      </c>
      <c r="G119" s="81">
        <v>3966.5898900000002</v>
      </c>
      <c r="H119" s="81">
        <v>0</v>
      </c>
      <c r="I119" s="81">
        <v>0</v>
      </c>
      <c r="J119" s="81">
        <v>0</v>
      </c>
      <c r="K119" s="12"/>
      <c r="L119" s="18">
        <f t="shared" si="13"/>
        <v>351966.46152999997</v>
      </c>
    </row>
    <row r="120" spans="2:12" x14ac:dyDescent="0.35">
      <c r="B120" s="48" t="s">
        <v>88</v>
      </c>
      <c r="C120" s="71">
        <f t="shared" si="12"/>
        <v>1026965.8305500001</v>
      </c>
      <c r="D120" s="79">
        <v>1025633.11054</v>
      </c>
      <c r="E120" s="79">
        <v>0</v>
      </c>
      <c r="F120" s="80">
        <v>1332.72001</v>
      </c>
      <c r="G120" s="81">
        <v>0</v>
      </c>
      <c r="H120" s="81">
        <v>0</v>
      </c>
      <c r="I120" s="81">
        <v>0</v>
      </c>
      <c r="J120" s="81">
        <v>0</v>
      </c>
      <c r="K120" s="12"/>
      <c r="L120" s="18">
        <f t="shared" si="13"/>
        <v>1026965.8305500001</v>
      </c>
    </row>
    <row r="121" spans="2:12" x14ac:dyDescent="0.35">
      <c r="B121" s="48" t="s">
        <v>90</v>
      </c>
      <c r="C121" s="71">
        <f t="shared" si="12"/>
        <v>150808.94897999999</v>
      </c>
      <c r="D121" s="79">
        <v>12339.252399999999</v>
      </c>
      <c r="E121" s="79">
        <v>131882.40745</v>
      </c>
      <c r="F121" s="80">
        <v>6587.2891300000001</v>
      </c>
      <c r="G121" s="81">
        <v>1791.6824200000001</v>
      </c>
      <c r="H121" s="81">
        <v>0</v>
      </c>
      <c r="I121" s="81">
        <v>295.42345999999998</v>
      </c>
      <c r="J121" s="81">
        <v>0</v>
      </c>
      <c r="K121" s="12"/>
      <c r="L121" s="18">
        <f t="shared" si="13"/>
        <v>152896.05485999997</v>
      </c>
    </row>
    <row r="122" spans="2:12" x14ac:dyDescent="0.35">
      <c r="B122" s="48" t="s">
        <v>92</v>
      </c>
      <c r="C122" s="71">
        <f t="shared" si="12"/>
        <v>0</v>
      </c>
      <c r="D122" s="79">
        <v>0</v>
      </c>
      <c r="E122" s="79">
        <v>0</v>
      </c>
      <c r="F122" s="80">
        <v>0</v>
      </c>
      <c r="G122" s="81">
        <v>0</v>
      </c>
      <c r="H122" s="81">
        <v>0</v>
      </c>
      <c r="I122" s="81">
        <v>0</v>
      </c>
      <c r="J122" s="81">
        <v>0</v>
      </c>
      <c r="K122" s="12"/>
      <c r="L122" s="18">
        <f t="shared" si="13"/>
        <v>0</v>
      </c>
    </row>
    <row r="123" spans="2:12" x14ac:dyDescent="0.35">
      <c r="B123" s="48" t="s">
        <v>94</v>
      </c>
      <c r="C123" s="71">
        <f t="shared" si="12"/>
        <v>0</v>
      </c>
      <c r="D123" s="79">
        <v>0</v>
      </c>
      <c r="E123" s="79">
        <v>0</v>
      </c>
      <c r="F123" s="80">
        <v>0</v>
      </c>
      <c r="G123" s="81">
        <v>0</v>
      </c>
      <c r="H123" s="81">
        <v>0</v>
      </c>
      <c r="I123" s="81">
        <v>0</v>
      </c>
      <c r="J123" s="81">
        <v>0</v>
      </c>
      <c r="K123" s="12"/>
      <c r="L123" s="18">
        <f t="shared" si="13"/>
        <v>0</v>
      </c>
    </row>
    <row r="124" spans="2:12" x14ac:dyDescent="0.35">
      <c r="B124" s="48" t="s">
        <v>96</v>
      </c>
      <c r="C124" s="71">
        <f t="shared" si="12"/>
        <v>0</v>
      </c>
      <c r="D124" s="79">
        <v>0</v>
      </c>
      <c r="E124" s="79">
        <v>0</v>
      </c>
      <c r="F124" s="80">
        <v>0</v>
      </c>
      <c r="G124" s="81">
        <v>0</v>
      </c>
      <c r="H124" s="81">
        <v>0</v>
      </c>
      <c r="I124" s="81">
        <v>0</v>
      </c>
      <c r="J124" s="81">
        <v>0</v>
      </c>
      <c r="K124" s="12"/>
      <c r="L124" s="18">
        <f t="shared" si="13"/>
        <v>0</v>
      </c>
    </row>
    <row r="125" spans="2:12" x14ac:dyDescent="0.35">
      <c r="B125" s="48" t="s">
        <v>98</v>
      </c>
      <c r="C125" s="71">
        <f t="shared" si="12"/>
        <v>0</v>
      </c>
      <c r="D125" s="79">
        <v>0</v>
      </c>
      <c r="E125" s="79">
        <v>0</v>
      </c>
      <c r="F125" s="80">
        <v>0</v>
      </c>
      <c r="G125" s="81">
        <v>0</v>
      </c>
      <c r="H125" s="81">
        <v>0</v>
      </c>
      <c r="I125" s="81">
        <v>0</v>
      </c>
      <c r="J125" s="81">
        <v>0</v>
      </c>
      <c r="K125" s="12"/>
      <c r="L125" s="18">
        <f t="shared" si="13"/>
        <v>0</v>
      </c>
    </row>
    <row r="126" spans="2:12" x14ac:dyDescent="0.35">
      <c r="B126" s="48" t="s">
        <v>100</v>
      </c>
      <c r="C126" s="71">
        <f t="shared" si="12"/>
        <v>0</v>
      </c>
      <c r="D126" s="79">
        <v>0</v>
      </c>
      <c r="E126" s="79">
        <v>0</v>
      </c>
      <c r="F126" s="80">
        <v>0</v>
      </c>
      <c r="G126" s="81">
        <v>0</v>
      </c>
      <c r="H126" s="81">
        <v>0</v>
      </c>
      <c r="I126" s="81">
        <v>0</v>
      </c>
      <c r="J126" s="81">
        <v>0</v>
      </c>
      <c r="K126" s="12"/>
      <c r="L126" s="18">
        <f t="shared" si="13"/>
        <v>0</v>
      </c>
    </row>
    <row r="127" spans="2:12" x14ac:dyDescent="0.35">
      <c r="B127" s="2"/>
      <c r="C127" s="71">
        <f t="shared" si="12"/>
        <v>0</v>
      </c>
      <c r="D127" s="79"/>
      <c r="E127" s="79"/>
      <c r="F127" s="80"/>
      <c r="G127" s="81"/>
      <c r="H127" s="81"/>
      <c r="I127" s="81"/>
      <c r="J127" s="81"/>
      <c r="K127" s="12"/>
      <c r="L127" s="18">
        <f t="shared" si="13"/>
        <v>0</v>
      </c>
    </row>
    <row r="128" spans="2:12" ht="15" thickBot="1" x14ac:dyDescent="0.4">
      <c r="B128" s="3"/>
      <c r="C128" s="75">
        <f t="shared" si="12"/>
        <v>0</v>
      </c>
      <c r="D128" s="82"/>
      <c r="E128" s="82"/>
      <c r="F128" s="83"/>
      <c r="G128" s="84"/>
      <c r="H128" s="84"/>
      <c r="I128" s="84"/>
      <c r="J128" s="84"/>
      <c r="K128" s="13"/>
      <c r="L128" s="22">
        <f t="shared" si="13"/>
        <v>0</v>
      </c>
    </row>
    <row r="132" spans="1:10" x14ac:dyDescent="0.35">
      <c r="A132" t="s">
        <v>39</v>
      </c>
      <c r="B132" s="1" t="s">
        <v>40</v>
      </c>
      <c r="C132" s="1" t="s">
        <v>41</v>
      </c>
      <c r="D132" s="1" t="s">
        <v>42</v>
      </c>
      <c r="E132" s="1" t="s">
        <v>43</v>
      </c>
      <c r="F132" s="1" t="s">
        <v>44</v>
      </c>
      <c r="G132" s="1" t="s">
        <v>45</v>
      </c>
      <c r="H132" s="1" t="s">
        <v>46</v>
      </c>
      <c r="I132" s="1" t="s">
        <v>47</v>
      </c>
      <c r="J132" s="1" t="s">
        <v>48</v>
      </c>
    </row>
    <row r="133" spans="1:10" ht="87" x14ac:dyDescent="0.35">
      <c r="A133" t="s">
        <v>49</v>
      </c>
      <c r="B133" s="1" t="s">
        <v>50</v>
      </c>
      <c r="C133" s="1" t="s">
        <v>50</v>
      </c>
      <c r="D133" s="1" t="s">
        <v>50</v>
      </c>
      <c r="E133" s="1" t="s">
        <v>51</v>
      </c>
      <c r="F133" s="87">
        <v>45973.586423611108</v>
      </c>
      <c r="G133" s="1">
        <v>26</v>
      </c>
      <c r="H133" s="1">
        <v>26</v>
      </c>
      <c r="I133" s="1">
        <v>22</v>
      </c>
      <c r="J133" s="1">
        <v>11</v>
      </c>
    </row>
    <row r="134" spans="1:10" ht="58" x14ac:dyDescent="0.35">
      <c r="A134" t="s">
        <v>49</v>
      </c>
      <c r="B134" s="1" t="s">
        <v>52</v>
      </c>
      <c r="C134" s="1" t="s">
        <v>52</v>
      </c>
      <c r="D134" s="1" t="s">
        <v>52</v>
      </c>
      <c r="E134" s="1" t="s">
        <v>53</v>
      </c>
      <c r="F134" s="87">
        <v>45978.540844907409</v>
      </c>
      <c r="G134" s="1">
        <v>26</v>
      </c>
      <c r="H134" s="1">
        <v>26</v>
      </c>
      <c r="I134" s="1">
        <v>22</v>
      </c>
      <c r="J134" s="1">
        <v>11</v>
      </c>
    </row>
    <row r="135" spans="1:10" ht="58" x14ac:dyDescent="0.35">
      <c r="A135" t="s">
        <v>49</v>
      </c>
      <c r="B135" s="1" t="s">
        <v>54</v>
      </c>
      <c r="C135" s="1" t="s">
        <v>54</v>
      </c>
      <c r="E135" s="1" t="s">
        <v>55</v>
      </c>
      <c r="F135" s="87">
        <v>45978.540555555555</v>
      </c>
      <c r="G135" s="1">
        <v>26</v>
      </c>
      <c r="H135" s="1">
        <v>26</v>
      </c>
      <c r="I135" s="1">
        <v>22</v>
      </c>
      <c r="J135" s="1">
        <v>11</v>
      </c>
    </row>
    <row r="136" spans="1:10" ht="101.5" x14ac:dyDescent="0.35">
      <c r="A136" t="s">
        <v>49</v>
      </c>
      <c r="B136" s="1" t="s">
        <v>56</v>
      </c>
      <c r="C136" s="1" t="s">
        <v>56</v>
      </c>
      <c r="D136" s="1" t="s">
        <v>56</v>
      </c>
      <c r="E136" s="1" t="s">
        <v>57</v>
      </c>
      <c r="F136" s="87">
        <v>45973.586527777778</v>
      </c>
      <c r="G136" s="1">
        <v>26</v>
      </c>
      <c r="H136" s="1">
        <v>26</v>
      </c>
      <c r="I136" s="1">
        <v>22</v>
      </c>
      <c r="J136" s="1">
        <v>11</v>
      </c>
    </row>
    <row r="137" spans="1:10" ht="72.5" x14ac:dyDescent="0.35">
      <c r="A137" t="s">
        <v>49</v>
      </c>
      <c r="B137" s="1" t="s">
        <v>58</v>
      </c>
      <c r="C137" s="1" t="s">
        <v>58</v>
      </c>
      <c r="E137" s="1" t="s">
        <v>59</v>
      </c>
      <c r="F137" s="87">
        <v>45973.586655092593</v>
      </c>
      <c r="G137" s="1">
        <v>26</v>
      </c>
      <c r="H137" s="1">
        <v>26</v>
      </c>
      <c r="I137" s="1">
        <v>22</v>
      </c>
      <c r="J137" s="1">
        <v>11</v>
      </c>
    </row>
    <row r="138" spans="1:10" ht="58" x14ac:dyDescent="0.35">
      <c r="A138" t="s">
        <v>49</v>
      </c>
      <c r="B138" s="1" t="s">
        <v>60</v>
      </c>
      <c r="C138" s="1" t="s">
        <v>60</v>
      </c>
      <c r="E138" s="1" t="s">
        <v>61</v>
      </c>
      <c r="F138" s="87">
        <v>45984.885300925926</v>
      </c>
      <c r="G138" s="1">
        <v>26</v>
      </c>
      <c r="H138" s="1">
        <v>26</v>
      </c>
      <c r="I138" s="1">
        <v>22</v>
      </c>
      <c r="J138" s="1">
        <v>11</v>
      </c>
    </row>
    <row r="139" spans="1:10" ht="101.5" x14ac:dyDescent="0.35">
      <c r="A139" t="s">
        <v>49</v>
      </c>
      <c r="B139" s="1" t="s">
        <v>62</v>
      </c>
      <c r="C139" s="1" t="s">
        <v>62</v>
      </c>
      <c r="D139" s="1" t="s">
        <v>62</v>
      </c>
      <c r="E139" s="1" t="s">
        <v>63</v>
      </c>
      <c r="F139" s="87">
        <v>45973.587048611109</v>
      </c>
      <c r="G139" s="1">
        <v>26</v>
      </c>
      <c r="H139" s="1">
        <v>26</v>
      </c>
      <c r="I139" s="1">
        <v>22</v>
      </c>
      <c r="J139" s="1">
        <v>11</v>
      </c>
    </row>
    <row r="140" spans="1:10" ht="58" x14ac:dyDescent="0.35">
      <c r="A140" t="s">
        <v>49</v>
      </c>
      <c r="B140" s="1" t="s">
        <v>64</v>
      </c>
      <c r="C140" s="1" t="s">
        <v>64</v>
      </c>
      <c r="E140" s="1" t="s">
        <v>65</v>
      </c>
      <c r="F140" s="87">
        <v>45973.590474537035</v>
      </c>
      <c r="G140" s="1">
        <v>26</v>
      </c>
      <c r="H140" s="1">
        <v>26</v>
      </c>
      <c r="I140" s="1">
        <v>22</v>
      </c>
      <c r="J140" s="1">
        <v>11</v>
      </c>
    </row>
    <row r="141" spans="1:10" ht="58" x14ac:dyDescent="0.35">
      <c r="A141" t="s">
        <v>49</v>
      </c>
      <c r="B141" s="1" t="s">
        <v>66</v>
      </c>
      <c r="C141" s="1" t="s">
        <v>66</v>
      </c>
      <c r="E141" s="1" t="s">
        <v>67</v>
      </c>
      <c r="F141" s="87">
        <v>45973.586909722224</v>
      </c>
      <c r="G141" s="1">
        <v>26</v>
      </c>
      <c r="H141" s="1">
        <v>26</v>
      </c>
      <c r="I141" s="1">
        <v>22</v>
      </c>
      <c r="J141" s="1">
        <v>11</v>
      </c>
    </row>
    <row r="142" spans="1:10" ht="87" x14ac:dyDescent="0.35">
      <c r="A142" t="s">
        <v>49</v>
      </c>
      <c r="B142" s="1" t="s">
        <v>68</v>
      </c>
      <c r="C142" s="1" t="s">
        <v>68</v>
      </c>
      <c r="E142" s="1" t="s">
        <v>69</v>
      </c>
      <c r="F142" s="87">
        <v>45973.587164351855</v>
      </c>
      <c r="G142" s="1">
        <v>26</v>
      </c>
      <c r="H142" s="1">
        <v>26</v>
      </c>
      <c r="I142" s="1">
        <v>22</v>
      </c>
      <c r="J142" s="1">
        <v>11</v>
      </c>
    </row>
    <row r="143" spans="1:10" ht="72.5" x14ac:dyDescent="0.35">
      <c r="A143" t="s">
        <v>49</v>
      </c>
      <c r="B143" s="1" t="s">
        <v>70</v>
      </c>
      <c r="C143" s="1" t="s">
        <v>70</v>
      </c>
      <c r="D143" s="1" t="s">
        <v>70</v>
      </c>
      <c r="E143" s="1" t="s">
        <v>71</v>
      </c>
      <c r="F143" s="87">
        <v>45973.58730324074</v>
      </c>
      <c r="G143" s="1">
        <v>26</v>
      </c>
      <c r="H143" s="1">
        <v>26</v>
      </c>
      <c r="I143" s="1">
        <v>22</v>
      </c>
      <c r="J143" s="1">
        <v>11</v>
      </c>
    </row>
    <row r="144" spans="1:10" ht="43.5" x14ac:dyDescent="0.35">
      <c r="A144" t="s">
        <v>49</v>
      </c>
      <c r="B144" s="1" t="s">
        <v>72</v>
      </c>
      <c r="E144" s="1" t="s">
        <v>73</v>
      </c>
      <c r="F144" s="87">
        <v>45973.587430555555</v>
      </c>
      <c r="G144" s="1">
        <v>26</v>
      </c>
      <c r="H144" s="1">
        <v>26</v>
      </c>
      <c r="I144" s="1">
        <v>22</v>
      </c>
      <c r="J144" s="1">
        <v>11</v>
      </c>
    </row>
    <row r="145" spans="1:10" ht="101.5" x14ac:dyDescent="0.35">
      <c r="A145" t="s">
        <v>49</v>
      </c>
      <c r="B145" s="1" t="s">
        <v>74</v>
      </c>
      <c r="C145" s="1" t="s">
        <v>74</v>
      </c>
      <c r="D145" s="1" t="s">
        <v>74</v>
      </c>
      <c r="E145" s="1" t="s">
        <v>75</v>
      </c>
      <c r="F145" s="87">
        <v>45973.587557870371</v>
      </c>
      <c r="G145" s="1">
        <v>26</v>
      </c>
      <c r="H145" s="1">
        <v>26</v>
      </c>
      <c r="I145" s="1">
        <v>22</v>
      </c>
      <c r="J145" s="1">
        <v>11</v>
      </c>
    </row>
    <row r="146" spans="1:10" ht="43.5" x14ac:dyDescent="0.35">
      <c r="A146" t="s">
        <v>49</v>
      </c>
      <c r="B146" s="1" t="s">
        <v>76</v>
      </c>
      <c r="E146" s="1" t="s">
        <v>77</v>
      </c>
      <c r="F146" s="87">
        <v>45973.587685185186</v>
      </c>
      <c r="G146" s="1">
        <v>26</v>
      </c>
      <c r="H146" s="1">
        <v>26</v>
      </c>
      <c r="I146" s="1">
        <v>22</v>
      </c>
      <c r="J146" s="1">
        <v>11</v>
      </c>
    </row>
    <row r="147" spans="1:10" ht="72.5" x14ac:dyDescent="0.35">
      <c r="A147" t="s">
        <v>49</v>
      </c>
      <c r="B147" s="1" t="s">
        <v>78</v>
      </c>
      <c r="C147" s="1" t="s">
        <v>78</v>
      </c>
      <c r="E147" s="1" t="s">
        <v>79</v>
      </c>
      <c r="F147" s="87">
        <v>45973.598912037036</v>
      </c>
      <c r="G147" s="1">
        <v>26</v>
      </c>
      <c r="H147" s="1">
        <v>26</v>
      </c>
      <c r="I147" s="1">
        <v>22</v>
      </c>
      <c r="J147" s="1">
        <v>11</v>
      </c>
    </row>
    <row r="148" spans="1:10" ht="58" x14ac:dyDescent="0.35">
      <c r="A148" t="s">
        <v>49</v>
      </c>
      <c r="B148" s="1" t="s">
        <v>80</v>
      </c>
      <c r="C148" s="1" t="s">
        <v>80</v>
      </c>
      <c r="E148" s="1" t="s">
        <v>81</v>
      </c>
      <c r="F148" s="87">
        <v>45973.587824074071</v>
      </c>
      <c r="G148" s="1">
        <v>26</v>
      </c>
      <c r="H148" s="1">
        <v>26</v>
      </c>
      <c r="I148" s="1">
        <v>22</v>
      </c>
      <c r="J148" s="1">
        <v>11</v>
      </c>
    </row>
    <row r="149" spans="1:10" ht="58" x14ac:dyDescent="0.35">
      <c r="A149" t="s">
        <v>49</v>
      </c>
      <c r="B149" s="1" t="s">
        <v>82</v>
      </c>
      <c r="C149" s="1" t="s">
        <v>82</v>
      </c>
      <c r="D149" s="1" t="s">
        <v>82</v>
      </c>
      <c r="E149" s="1" t="s">
        <v>83</v>
      </c>
      <c r="F149" s="87">
        <v>45973.590370370373</v>
      </c>
      <c r="G149" s="1">
        <v>26</v>
      </c>
      <c r="H149" s="1">
        <v>26</v>
      </c>
      <c r="I149" s="1">
        <v>22</v>
      </c>
      <c r="J149" s="1">
        <v>11</v>
      </c>
    </row>
    <row r="150" spans="1:10" ht="58" x14ac:dyDescent="0.35">
      <c r="A150" t="s">
        <v>49</v>
      </c>
      <c r="B150" s="1" t="s">
        <v>84</v>
      </c>
      <c r="C150" s="1" t="s">
        <v>84</v>
      </c>
      <c r="D150" s="1" t="s">
        <v>84</v>
      </c>
      <c r="E150" s="1" t="s">
        <v>85</v>
      </c>
      <c r="F150" s="87">
        <v>45973.589386574073</v>
      </c>
      <c r="G150" s="1">
        <v>26</v>
      </c>
      <c r="H150" s="1">
        <v>26</v>
      </c>
      <c r="I150" s="1">
        <v>22</v>
      </c>
      <c r="J150" s="1">
        <v>11</v>
      </c>
    </row>
    <row r="151" spans="1:10" ht="72.5" x14ac:dyDescent="0.35">
      <c r="A151" t="s">
        <v>49</v>
      </c>
      <c r="B151" s="1" t="s">
        <v>86</v>
      </c>
      <c r="C151" s="1" t="s">
        <v>86</v>
      </c>
      <c r="D151" s="1" t="s">
        <v>86</v>
      </c>
      <c r="E151" s="1" t="s">
        <v>87</v>
      </c>
      <c r="F151" s="87">
        <v>45973.589537037034</v>
      </c>
      <c r="G151" s="1">
        <v>26</v>
      </c>
      <c r="H151" s="1">
        <v>26</v>
      </c>
      <c r="I151" s="1">
        <v>22</v>
      </c>
      <c r="J151" s="1">
        <v>11</v>
      </c>
    </row>
    <row r="152" spans="1:10" ht="87" x14ac:dyDescent="0.35">
      <c r="A152" t="s">
        <v>49</v>
      </c>
      <c r="B152" s="1" t="s">
        <v>88</v>
      </c>
      <c r="C152" s="1" t="s">
        <v>88</v>
      </c>
      <c r="D152" s="1" t="s">
        <v>88</v>
      </c>
      <c r="E152" s="1" t="s">
        <v>89</v>
      </c>
      <c r="F152" s="87">
        <v>45973.58966435185</v>
      </c>
      <c r="G152" s="1">
        <v>26</v>
      </c>
      <c r="H152" s="1">
        <v>26</v>
      </c>
      <c r="I152" s="1">
        <v>22</v>
      </c>
      <c r="J152" s="1">
        <v>11</v>
      </c>
    </row>
    <row r="153" spans="1:10" ht="72.5" x14ac:dyDescent="0.35">
      <c r="A153" t="s">
        <v>49</v>
      </c>
      <c r="B153" s="1" t="s">
        <v>90</v>
      </c>
      <c r="C153" s="1" t="s">
        <v>90</v>
      </c>
      <c r="D153" s="1" t="s">
        <v>90</v>
      </c>
      <c r="E153" s="1" t="s">
        <v>91</v>
      </c>
      <c r="F153" s="87">
        <v>45973.589803240742</v>
      </c>
      <c r="G153" s="1">
        <v>26</v>
      </c>
      <c r="H153" s="1">
        <v>26</v>
      </c>
      <c r="I153" s="1">
        <v>22</v>
      </c>
      <c r="J153" s="1">
        <v>11</v>
      </c>
    </row>
    <row r="154" spans="1:10" ht="58" x14ac:dyDescent="0.35">
      <c r="A154" t="s">
        <v>49</v>
      </c>
      <c r="B154" s="1" t="s">
        <v>92</v>
      </c>
      <c r="C154" s="1" t="s">
        <v>92</v>
      </c>
      <c r="E154" s="1" t="s">
        <v>93</v>
      </c>
      <c r="F154" s="87">
        <v>45978.541018518517</v>
      </c>
      <c r="G154" s="1">
        <v>26</v>
      </c>
      <c r="H154" s="1">
        <v>26</v>
      </c>
      <c r="I154" s="1">
        <v>22</v>
      </c>
      <c r="J154" s="1">
        <v>11</v>
      </c>
    </row>
    <row r="155" spans="1:10" ht="58" x14ac:dyDescent="0.35">
      <c r="A155" t="s">
        <v>49</v>
      </c>
      <c r="B155" s="1" t="s">
        <v>94</v>
      </c>
      <c r="C155" s="1" t="s">
        <v>94</v>
      </c>
      <c r="E155" s="1" t="s">
        <v>95</v>
      </c>
      <c r="F155" s="87">
        <v>45973.589918981481</v>
      </c>
      <c r="G155" s="1">
        <v>26</v>
      </c>
      <c r="H155" s="1">
        <v>26</v>
      </c>
      <c r="I155" s="1">
        <v>22</v>
      </c>
      <c r="J155" s="1">
        <v>11</v>
      </c>
    </row>
    <row r="156" spans="1:10" ht="72.5" x14ac:dyDescent="0.35">
      <c r="A156" t="s">
        <v>49</v>
      </c>
      <c r="B156" s="1" t="s">
        <v>96</v>
      </c>
      <c r="E156" s="1" t="s">
        <v>97</v>
      </c>
      <c r="F156" s="87">
        <v>45973.59003472222</v>
      </c>
      <c r="G156" s="1">
        <v>26</v>
      </c>
      <c r="H156" s="1">
        <v>26</v>
      </c>
      <c r="I156" s="1">
        <v>22</v>
      </c>
      <c r="J156" s="1">
        <v>11</v>
      </c>
    </row>
    <row r="157" spans="1:10" ht="58" x14ac:dyDescent="0.35">
      <c r="A157" t="s">
        <v>49</v>
      </c>
      <c r="B157" s="1" t="s">
        <v>98</v>
      </c>
      <c r="E157" s="1" t="s">
        <v>99</v>
      </c>
      <c r="F157" s="87">
        <v>45973.590138888889</v>
      </c>
      <c r="G157" s="1">
        <v>26</v>
      </c>
      <c r="H157" s="1">
        <v>26</v>
      </c>
      <c r="I157" s="1">
        <v>22</v>
      </c>
      <c r="J157" s="1">
        <v>11</v>
      </c>
    </row>
    <row r="158" spans="1:10" ht="72.5" x14ac:dyDescent="0.35">
      <c r="A158" t="s">
        <v>49</v>
      </c>
      <c r="B158" s="1" t="s">
        <v>100</v>
      </c>
      <c r="C158" s="1" t="s">
        <v>100</v>
      </c>
      <c r="E158" s="1" t="s">
        <v>101</v>
      </c>
      <c r="F158" s="87">
        <v>45973.590254629627</v>
      </c>
      <c r="G158" s="1">
        <v>26</v>
      </c>
      <c r="H158" s="1">
        <v>26</v>
      </c>
      <c r="I158" s="1">
        <v>22</v>
      </c>
      <c r="J158" s="1">
        <v>11</v>
      </c>
    </row>
  </sheetData>
  <pageMargins left="0.7" right="0.7" top="0.75" bottom="0.75" header="0.3" footer="0.3"/>
  <pageSetup paperSize="9" orientation="portrait" r:id="rId1"/>
  <headerFooter>
    <oddFooter>&amp;R_x000D_&amp;1#&amp;"Aptos"&amp;10&amp;K0000FF Informacje Wewnętrzne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dane miesięczne zagregowane</vt:lpstr>
      <vt:lpstr>dane miesięczne wg firm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2026-05-04T13:13:33Z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MSIP_Label_ac629e51-1593-4f13-81fd-d0c874f55d21_Enabled">
    <vt:lpwstr>true</vt:lpwstr>
  </property>
  <property fmtid="{D5CDD505-2E9C-101B-9397-08002B2CF9AE}" pid="9" name="MSIP_Label_ac629e51-1593-4f13-81fd-d0c874f55d21_SetDate">
    <vt:lpwstr>2025-11-24T06:26:54Z</vt:lpwstr>
  </property>
  <property fmtid="{D5CDD505-2E9C-101B-9397-08002B2CF9AE}" pid="10" name="MSIP_Label_ac629e51-1593-4f13-81fd-d0c874f55d21_Method">
    <vt:lpwstr>Privileged</vt:lpwstr>
  </property>
  <property fmtid="{D5CDD505-2E9C-101B-9397-08002B2CF9AE}" pid="11" name="MSIP_Label_ac629e51-1593-4f13-81fd-d0c874f55d21_Name">
    <vt:lpwstr>Grupa BIK-Wewnętrzne</vt:lpwstr>
  </property>
  <property fmtid="{D5CDD505-2E9C-101B-9397-08002B2CF9AE}" pid="12" name="MSIP_Label_ac629e51-1593-4f13-81fd-d0c874f55d21_SiteId">
    <vt:lpwstr>f2871815-01ea-45c0-a64b-82e189df602c</vt:lpwstr>
  </property>
  <property fmtid="{D5CDD505-2E9C-101B-9397-08002B2CF9AE}" pid="13" name="MSIP_Label_ac629e51-1593-4f13-81fd-d0c874f55d21_ActionId">
    <vt:lpwstr>4ac94e32-dfb4-4814-9097-f7afb3a8287b</vt:lpwstr>
  </property>
  <property fmtid="{D5CDD505-2E9C-101B-9397-08002B2CF9AE}" pid="14" name="MSIP_Label_ac629e51-1593-4f13-81fd-d0c874f55d21_ContentBits">
    <vt:lpwstr>2</vt:lpwstr>
  </property>
  <property fmtid="{D5CDD505-2E9C-101B-9397-08002B2CF9AE}" pid="15" name="MSIP_Label_ac629e51-1593-4f13-81fd-d0c874f55d21_Tag">
    <vt:lpwstr>10, 0, 1, 1</vt:lpwstr>
  </property>
</Properties>
</file>