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1.2026\"/>
    </mc:Choice>
  </mc:AlternateContent>
  <xr:revisionPtr revIDLastSave="0" documentId="13_ncr:1_{052B72BE-B461-425B-8D71-65B4D091AF30}" xr6:coauthVersionLast="47" xr6:coauthVersionMax="47" xr10:uidLastSave="{00000000-0000-0000-0000-000000000000}"/>
  <bookViews>
    <workbookView xWindow="-12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5" i="1"/>
  <c r="L15" i="1" s="1"/>
  <c r="C13" i="1"/>
  <c r="L13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<sst xmlns="http://schemas.openxmlformats.org/spreadsheetml/2006/main" count="453" uniqueCount="104">
  <si>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</si>
  <si>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</si>
  <si>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</si>
  <si>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</si>
  <si>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</si>
  <si>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</si>
  <si>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</si>
  <si>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</si>
  <si>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</si>
  <si>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</si>
  <si>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</si>
  <si>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</si>
  <si>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</si>
  <si>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</si>
  <si>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</si>
  <si>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</si>
  <si>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</si>
  <si>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</si>
  <si>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</si>
  <si>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</si>
  <si>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</si>
  <si>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</si>
  <si>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</si>
  <si>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</si>
  <si>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</si>
  <si>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</si>
  <si>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</si>
  <si>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</si>
  <si>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</si>
  <si>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</si>
  <si>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</si>
  <si>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</si>
  <si>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</si>
  <si>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</si>
  <si>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</si>
  <si>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>styczeń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</si>
  <si>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</si>
  <si>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</si>
  <si>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</si>
  <si>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</si>
  <si>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</si>
  <si>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</si>
  <si>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</si>
  <si>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</si>
  <si>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</si>
  <si>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</si>
  <si>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</si>
  <si>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</si>
  <si>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</si>
  <si>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</si>
  <si>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2026-01</t>
  </si>
  <si>
    <t>Alior Leasing Sp. z o.o.</t>
  </si>
  <si>
    <t>ALIOR LEASING_ZPL _ 01-2026 formularz miesięczny dla uczestników badania.xlsx</t>
  </si>
  <si>
    <t>BNP Paribas Lease Group Sp. z o. o.</t>
  </si>
  <si>
    <t>BNP Paribas Lease Group_01-2026 formularz miesięczny dla uczestników badania.xlsx</t>
  </si>
  <si>
    <t>BOŚ Leasing S.A.</t>
  </si>
  <si>
    <t>BL S.A._ZPL_01-2026 formularz miesięczny dla uczestników badania_zaktualizowany.xlsx</t>
  </si>
  <si>
    <t>BPCE Equipment Solutions Polska Sp. z o.o.</t>
  </si>
  <si>
    <t>BPCE Equipment Solutions Polska Sp. z o.o_ZPL_ wzór  kwestionariusz miesięczny_01_2026.xlsx</t>
  </si>
  <si>
    <t>BPS Leasing S.A.</t>
  </si>
  <si>
    <t>BPS LEASING_ZPL _ 01-2026 formularz miesięczny dla uczestników badania.xlsx</t>
  </si>
  <si>
    <t>Caterpillar Financial Services Poland Sp. z o. o.</t>
  </si>
  <si>
    <t>ZPL_ wzór  kwestionariusz miesięczny_01_2026 Cat.xlsx</t>
  </si>
  <si>
    <t>De Lage Landen Leasing Polska S.A.</t>
  </si>
  <si>
    <t>FIRMA De Lage Landen Leasing Polska S.A_ZPL_ wzór  kwestionariusz miesięczny_01_2026.xlsx</t>
  </si>
  <si>
    <t>Deutsche Leasing Polska S.A.</t>
  </si>
  <si>
    <t>DLPL_ZPL_ wzór  kwestionariusz miesięczny_01_2026.xlsx</t>
  </si>
  <si>
    <t>Europejski Fundusz Leasingowy S.A.</t>
  </si>
  <si>
    <t>Grupa EFL_ ZPL_ wzór  kwestionariusz miesięczny_01_2026.xlsx</t>
  </si>
  <si>
    <t>Impuls-Leasing Polska Sp. z o. o.</t>
  </si>
  <si>
    <t>Impuls-Leasing_ ZPL_01-2026 formularz miesięczny dla uczestników badania.xlsx</t>
  </si>
  <si>
    <t>ING Lease (Polska) Sp. z o. o.</t>
  </si>
  <si>
    <t>ING_Lease_ZPL_ wzór  kwestionariusz miesięczny_01_2026.xlsx</t>
  </si>
  <si>
    <t>Leasing Polski Sp. z o. o.</t>
  </si>
  <si>
    <t>LEASING POLSKI SP. ZOO_ZPL _01-2026.xlsx</t>
  </si>
  <si>
    <t>Mercedes-Benz Leasing Polska Sp. z o.o.</t>
  </si>
  <si>
    <t>Mercedes-Benz Leasing Polska Sp. z o.o._ZPL _ 01-2026 formularz miesięczny dla uczestników badania.xlsx</t>
  </si>
  <si>
    <t>Millennium Leasing Sp. z o. o.</t>
  </si>
  <si>
    <t>Millennium Leasing ZPL_kwestionariusz miesięczny_01_2026.xlsx</t>
  </si>
  <si>
    <t>mLeasing Sp. z o. o.</t>
  </si>
  <si>
    <t>mLeasing ZPL_ wzór  kwestionariusz miesięczny_01_2026.xlsx</t>
  </si>
  <si>
    <t>NEST Lease S.A.</t>
  </si>
  <si>
    <t>Nest_Lease_SA_ZPL_kwestionariusz miesięczny_01_2026.xlsx</t>
  </si>
  <si>
    <t>PEAC (Poland) Sp. z  o. o.</t>
  </si>
  <si>
    <t>ZPL_ PEAC  kwestionariusz miesięczny_01_2026.xlsx</t>
  </si>
  <si>
    <t>PEKAO Leasing Sp. z o. o.</t>
  </si>
  <si>
    <t>Pekao ZPL_ wzór  kwestionariusz miesięczny_01_2026.xlsx</t>
  </si>
  <si>
    <t>PKO Leasing S.A.</t>
  </si>
  <si>
    <t>PKO Leasing_ZPL _ 01-2026 formularz miesięczny dla uczestników badania.xlsx</t>
  </si>
  <si>
    <t>Santander Consumer Multirent Sp. z o.o.</t>
  </si>
  <si>
    <t>Santander Consumer Multirent_ZPL_ kwestionariusz miesięczny_01_2026.xlsx</t>
  </si>
  <si>
    <t>Santander Leasing S.A.</t>
  </si>
  <si>
    <t>Santander Leasing ZPL_ wzór  kwestionariusz miesięczny_01_2026.xlsx</t>
  </si>
  <si>
    <t>Scania Finance Polska Sp. z o. o.</t>
  </si>
  <si>
    <t>Scania ZPL_SFP_miesięczny_01_2026.xlsx</t>
  </si>
  <si>
    <t>SGB Leasing Sp. z o. o.</t>
  </si>
  <si>
    <t>SGB LEASING_ZPL_01_2026 formularz miesięczny dla uczestników badania.xlsx</t>
  </si>
  <si>
    <t>Siemens Finance Sp. z o. o.</t>
  </si>
  <si>
    <t>Siemens_Finance_kwestionariusz miesięczny_01_2026.xlsx</t>
  </si>
  <si>
    <t>VEHIS FINANSE Sp. z o.o.</t>
  </si>
  <si>
    <t>VEHIS_ZPL_ wzór  kwestionariusz miesięczny_01_2026.xlsx</t>
  </si>
  <si>
    <t>VELOLEASING S.A.</t>
  </si>
  <si>
    <t>Velo_ZPL_ wzór  kwestionariusz miesięczny_01_2026.xlsx</t>
  </si>
  <si>
    <t>Związek Polskiego Leasingu, 05-08-2026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</si>
</sst>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2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Border="0"/>
  </cellStyleXfs>
  <cellXfs count="102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21" fillId="0" borderId="0" xfId="1" applyFont="1"/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45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3" fontId="17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3" fontId="17" fillId="2" borderId="7" xfId="0" applyNumberFormat="1" applyFont="1" applyFill="1" applyBorder="1" applyAlignment="1">
      <alignment horizontal="center" vertical="center"/>
    </xf>
    <xf numFmtId="1" fontId="17" fillId="2" borderId="6" xfId="0" applyNumberFormat="1" applyFont="1" applyFill="1" applyBorder="1" applyAlignment="1">
      <alignment horizontal="center" vertical="center"/>
    </xf>
    <xf numFmtId="1" fontId="17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22" fontId="0" fillId="0" borderId="0" xfId="0" applyNumberFormat="1" applyAlignment="1">
      <alignment horizontal="left" vertical="center" wrapText="1"/>
    </xf>
  </cellXfs>
  <cellStyles count="2">
    <cellStyle name="Normalny" xfId="0" builtinId="0"/>
    <cellStyle name="Normalny_Leasing market at the end of 2005" xfId="1" xr:uid="{729BA644-DC0A-456F-94F8-B202897AB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zoomScale="80" zoomScaleNormal="80" workbookViewId="0">
      <selection activeCell="G9" sqref="G9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4" t="s">
        <v>36</v>
      </c>
      <c r="D2" s="35" t="s">
        <v>22</v>
      </c>
      <c r="E2" s="34" t="s">
        <v>35</v>
      </c>
      <c r="F2" s="34">
        <v>2026</v>
      </c>
    </row>
    <row r="3" spans="1:22" ht="15.75" thickBot="1" x14ac:dyDescent="0.3"/>
    <row r="4" spans="1:22" ht="75" x14ac:dyDescent="0.25">
      <c r="B4" s="5"/>
      <c r="C4" s="13" t="s">
        <v>0</v>
      </c>
      <c r="D4" s="16" t="s">
        <v>1</v>
      </c>
      <c r="E4" s="13" t="s">
        <v>37</v>
      </c>
      <c r="F4" s="14" t="s">
        <v>2</v>
      </c>
      <c r="G4" s="16" t="s">
        <v>3</v>
      </c>
      <c r="H4" s="13" t="s">
        <v>4</v>
      </c>
      <c r="I4" s="14" t="s">
        <v>5</v>
      </c>
      <c r="J4" s="14" t="s">
        <v>6</v>
      </c>
      <c r="K4" s="15" t="s">
        <v>7</v>
      </c>
      <c r="L4" s="13" t="s">
        <v>8</v>
      </c>
      <c r="M4" s="14" t="s">
        <v>9</v>
      </c>
      <c r="N4" s="14" t="s">
        <v>10</v>
      </c>
      <c r="O4" s="15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</row>
    <row r="5" spans="1:22" ht="15.75" x14ac:dyDescent="0.25">
      <c r="B5" s="28" t="s">
        <v>19</v>
      </c>
      <c r="C5" s="39">
        <f>SUM(D5,F5:K5)</f>
        <v>3617873.5203848537</v>
      </c>
      <c r="D5" s="40">
        <v>2125585.177185189</v>
      </c>
      <c r="E5" s="39">
        <f>SUM(F5:G5)</f>
        <v>590145.119984827</v>
      </c>
      <c r="F5" s="41">
        <v>374126.42756483803</v>
      </c>
      <c r="G5" s="40">
        <v>216018.69241998901</v>
      </c>
      <c r="H5" s="39">
        <v>527071.45935127907</v>
      </c>
      <c r="I5" s="41">
        <v>207686.744833559</v>
      </c>
      <c r="J5" s="41">
        <v>129313.74370000001</v>
      </c>
      <c r="K5" s="42">
        <v>38071.275329999997</v>
      </c>
      <c r="L5" s="39">
        <f>SUM(M5:O5)</f>
        <v>1051013.3673322545</v>
      </c>
      <c r="M5" s="41">
        <v>222515.90749678551</v>
      </c>
      <c r="N5" s="41">
        <v>82025.437039187993</v>
      </c>
      <c r="O5" s="42">
        <v>746472.02279628103</v>
      </c>
      <c r="P5" s="43">
        <v>44804.899637525799</v>
      </c>
      <c r="Q5" s="43">
        <v>72966.344469959993</v>
      </c>
      <c r="R5" s="43">
        <v>14916.626138600001</v>
      </c>
      <c r="S5" s="43">
        <f>SUM(D5,F5:G5,H5:K5,M5:O5,P5,Q5,R5)</f>
        <v>4801574.7579631936</v>
      </c>
      <c r="T5" s="43">
        <v>7275</v>
      </c>
      <c r="U5" s="43">
        <f>S5+T5</f>
        <v>4808849.7579631936</v>
      </c>
      <c r="V5" s="43">
        <v>0</v>
      </c>
    </row>
    <row r="6" spans="1:22" ht="16.5" thickBot="1" x14ac:dyDescent="0.3">
      <c r="B6" s="29" t="s">
        <v>20</v>
      </c>
      <c r="C6" s="44">
        <f>SUM(D6,F6:K6)</f>
        <v>349631.71056139999</v>
      </c>
      <c r="D6" s="45">
        <v>231971.55501000001</v>
      </c>
      <c r="E6" s="44">
        <f>SUM(F6:G6)</f>
        <v>32477.162690000001</v>
      </c>
      <c r="F6" s="46">
        <v>22184.998230000001</v>
      </c>
      <c r="G6" s="45">
        <v>10292.16446</v>
      </c>
      <c r="H6" s="44">
        <v>44205.848382999997</v>
      </c>
      <c r="I6" s="46">
        <v>31574.197158399998</v>
      </c>
      <c r="J6" s="46">
        <v>7009.4475599999996</v>
      </c>
      <c r="K6" s="47">
        <v>2393.4997600000002</v>
      </c>
      <c r="L6" s="44">
        <f>SUM(M6:O6)</f>
        <v>437348.10841915797</v>
      </c>
      <c r="M6" s="46">
        <v>26143.763177318</v>
      </c>
      <c r="N6" s="46">
        <v>194603.35427512549</v>
      </c>
      <c r="O6" s="47">
        <v>216600.99096671448</v>
      </c>
      <c r="P6" s="48">
        <v>28698.763206321</v>
      </c>
      <c r="Q6" s="48">
        <v>11143.6315</v>
      </c>
      <c r="R6" s="48">
        <v>5263.28269</v>
      </c>
      <c r="S6" s="48">
        <f>SUM(D6,F6:G6,H6:K6,M6:O6,P6,Q6,R6)</f>
        <v>832085.49637687893</v>
      </c>
      <c r="T6" s="48">
        <v>0</v>
      </c>
      <c r="U6" s="48">
        <f>S6+T6</f>
        <v>832085.49637687893</v>
      </c>
      <c r="V6" s="48">
        <v>0</v>
      </c>
    </row>
    <row r="9" spans="1:22" ht="21" x14ac:dyDescent="0.35">
      <c r="A9" s="4" t="s">
        <v>34</v>
      </c>
    </row>
    <row r="11" spans="1:22" ht="15.75" thickBot="1" x14ac:dyDescent="0.3"/>
    <row r="12" spans="1:22" ht="89.25" x14ac:dyDescent="0.25">
      <c r="B12" s="30"/>
      <c r="C12" s="17" t="s">
        <v>24</v>
      </c>
      <c r="D12" s="18" t="s">
        <v>32</v>
      </c>
      <c r="E12" s="18" t="s">
        <v>33</v>
      </c>
      <c r="F12" s="19" t="s">
        <v>25</v>
      </c>
      <c r="G12" s="20" t="s">
        <v>8</v>
      </c>
      <c r="H12" s="20" t="s">
        <v>12</v>
      </c>
      <c r="I12" s="36" t="s">
        <v>38</v>
      </c>
      <c r="J12" s="21" t="s">
        <v>26</v>
      </c>
      <c r="K12" s="11"/>
      <c r="L12" s="21" t="s">
        <v>27</v>
      </c>
      <c r="V12"/>
    </row>
    <row r="13" spans="1:22" ht="63" x14ac:dyDescent="0.25">
      <c r="B13" s="31" t="s">
        <v>28</v>
      </c>
      <c r="C13" s="50">
        <f>SUM(D13:F13)</f>
        <v>19052</v>
      </c>
      <c r="D13" s="51">
        <v>16964</v>
      </c>
      <c r="E13" s="51">
        <v>1978</v>
      </c>
      <c r="F13" s="52">
        <v>110</v>
      </c>
      <c r="G13" s="53">
        <v>409</v>
      </c>
      <c r="H13" s="53">
        <v>0</v>
      </c>
      <c r="I13" s="53">
        <v>21</v>
      </c>
      <c r="J13" s="53">
        <v>0</v>
      </c>
      <c r="K13" s="8"/>
      <c r="L13" s="54">
        <f>SUM(C13,G13,H13,I13,J13)</f>
        <v>19482</v>
      </c>
      <c r="V13"/>
    </row>
    <row r="14" spans="1:22" ht="15.75" x14ac:dyDescent="0.25">
      <c r="B14" s="26"/>
      <c r="C14" s="22"/>
      <c r="D14" s="23"/>
      <c r="E14" s="23"/>
      <c r="F14" s="24"/>
      <c r="G14" s="25"/>
      <c r="H14" s="25"/>
      <c r="I14" s="25"/>
      <c r="J14" s="25"/>
      <c r="K14" s="9"/>
      <c r="L14" s="27"/>
      <c r="V14"/>
    </row>
    <row r="15" spans="1:22" ht="48" thickBot="1" x14ac:dyDescent="0.3">
      <c r="B15" s="33" t="s">
        <v>31</v>
      </c>
      <c r="C15" s="55">
        <f>SUM(D15:F15)</f>
        <v>4246899.6751934122</v>
      </c>
      <c r="D15" s="56">
        <v>3732817.36592519</v>
      </c>
      <c r="E15" s="56">
        <v>382486.89986639901</v>
      </c>
      <c r="F15" s="57">
        <v>131595.40940182365</v>
      </c>
      <c r="G15" s="58">
        <v>110191.2977461751</v>
      </c>
      <c r="H15" s="58">
        <v>0</v>
      </c>
      <c r="I15" s="58">
        <v>966.31212000000005</v>
      </c>
      <c r="J15" s="58">
        <v>0</v>
      </c>
      <c r="K15" s="10"/>
      <c r="L15" s="59">
        <f>SUM(C15,G15,H15,I15,J15)</f>
        <v>4358057.2850595871</v>
      </c>
      <c r="V15"/>
    </row>
    <row r="19" spans="1:10" x14ac:dyDescent="0.25">
      <c r="B19"/>
      <c r="C19"/>
    </row>
    <row r="20" spans="1:10" ht="23.25" x14ac:dyDescent="0.35">
      <c r="B20" s="49" t="s">
        <v>39</v>
      </c>
    </row>
    <row r="21" spans="1:10" x14ac:dyDescent="0.25">
      <c r="A21" t="s">
        <v>40</v>
      </c>
      <c r="B21" s="1" t="s">
        <v>41</v>
      </c>
      <c r="C21" s="1" t="s">
        <v>42</v>
      </c>
      <c r="D21" s="1" t="s">
        <v>43</v>
      </c>
      <c r="E21" s="1" t="s">
        <v>44</v>
      </c>
      <c r="F21" s="1" t="s">
        <v>45</v>
      </c>
      <c r="G21" s="1" t="s">
        <v>46</v>
      </c>
      <c r="H21" s="1" t="s">
        <v>47</v>
      </c>
      <c r="I21" s="1" t="s">
        <v>48</v>
      </c>
      <c r="J21" s="1" t="s">
        <v>49</v>
      </c>
    </row>
    <row r="22" spans="1:10" ht="90" x14ac:dyDescent="0.25">
      <c r="A22" t="s">
        <v>50</v>
      </c>
      <c r="B22" s="1" t="s">
        <v>51</v>
      </c>
      <c r="C22" s="1" t="s">
        <v>51</v>
      </c>
      <c r="D22" s="1" t="s">
        <v>51</v>
      </c>
      <c r="E22" s="1" t="s">
        <v>52</v>
      </c>
      <c r="F22" s="60">
        <v>46065.346030092594</v>
      </c>
      <c r="G22" s="1">
        <v>26</v>
      </c>
      <c r="H22" s="1">
        <v>26</v>
      </c>
      <c r="I22" s="1">
        <v>23</v>
      </c>
      <c r="J22" s="1">
        <v>11</v>
      </c>
    </row>
    <row r="23" spans="1:10" ht="90" x14ac:dyDescent="0.25">
      <c r="A23" t="s">
        <v>50</v>
      </c>
      <c r="B23" s="1" t="s">
        <v>53</v>
      </c>
      <c r="C23" s="1" t="s">
        <v>53</v>
      </c>
      <c r="D23" s="1" t="s">
        <v>53</v>
      </c>
      <c r="E23" s="1" t="s">
        <v>54</v>
      </c>
      <c r="F23" s="60">
        <v>46065.018287037034</v>
      </c>
      <c r="G23" s="1">
        <v>26</v>
      </c>
      <c r="H23" s="1">
        <v>26</v>
      </c>
      <c r="I23" s="1">
        <v>23</v>
      </c>
      <c r="J23" s="1">
        <v>11</v>
      </c>
    </row>
    <row r="24" spans="1:10" ht="90" x14ac:dyDescent="0.25">
      <c r="A24" t="s">
        <v>50</v>
      </c>
      <c r="B24" s="1" t="s">
        <v>55</v>
      </c>
      <c r="C24" s="1" t="s">
        <v>55</v>
      </c>
      <c r="E24" s="1" t="s">
        <v>56</v>
      </c>
      <c r="F24" s="60">
        <v>46150.426979166667</v>
      </c>
      <c r="G24" s="1">
        <v>26</v>
      </c>
      <c r="H24" s="1">
        <v>26</v>
      </c>
      <c r="I24" s="1">
        <v>23</v>
      </c>
      <c r="J24" s="1">
        <v>11</v>
      </c>
    </row>
    <row r="25" spans="1:10" ht="105" x14ac:dyDescent="0.25">
      <c r="A25" t="s">
        <v>50</v>
      </c>
      <c r="B25" s="1" t="s">
        <v>57</v>
      </c>
      <c r="C25" s="1" t="s">
        <v>57</v>
      </c>
      <c r="D25" s="1" t="s">
        <v>57</v>
      </c>
      <c r="E25" s="1" t="s">
        <v>58</v>
      </c>
      <c r="F25" s="60">
        <v>46065.018495370372</v>
      </c>
      <c r="G25" s="1">
        <v>26</v>
      </c>
      <c r="H25" s="1">
        <v>26</v>
      </c>
      <c r="I25" s="1">
        <v>23</v>
      </c>
      <c r="J25" s="1">
        <v>11</v>
      </c>
    </row>
    <row r="26" spans="1:10" ht="90" x14ac:dyDescent="0.25">
      <c r="A26" t="s">
        <v>50</v>
      </c>
      <c r="B26" s="1" t="s">
        <v>59</v>
      </c>
      <c r="C26" s="1" t="s">
        <v>59</v>
      </c>
      <c r="E26" s="1" t="s">
        <v>60</v>
      </c>
      <c r="F26" s="60">
        <v>46065.018703703703</v>
      </c>
      <c r="G26" s="1">
        <v>26</v>
      </c>
      <c r="H26" s="1">
        <v>26</v>
      </c>
      <c r="I26" s="1">
        <v>23</v>
      </c>
      <c r="J26" s="1">
        <v>11</v>
      </c>
    </row>
    <row r="27" spans="1:10" ht="60" x14ac:dyDescent="0.25">
      <c r="A27" t="s">
        <v>50</v>
      </c>
      <c r="B27" s="1" t="s">
        <v>61</v>
      </c>
      <c r="C27" s="1" t="s">
        <v>61</v>
      </c>
      <c r="E27" s="1" t="s">
        <v>62</v>
      </c>
      <c r="F27" s="60">
        <v>46065.022326388891</v>
      </c>
      <c r="G27" s="1">
        <v>26</v>
      </c>
      <c r="H27" s="1">
        <v>26</v>
      </c>
      <c r="I27" s="1">
        <v>23</v>
      </c>
      <c r="J27" s="1">
        <v>11</v>
      </c>
    </row>
    <row r="28" spans="1:10" ht="105" x14ac:dyDescent="0.25">
      <c r="A28" t="s">
        <v>50</v>
      </c>
      <c r="B28" s="1" t="s">
        <v>63</v>
      </c>
      <c r="C28" s="1" t="s">
        <v>63</v>
      </c>
      <c r="D28" s="1" t="s">
        <v>63</v>
      </c>
      <c r="E28" s="1" t="s">
        <v>64</v>
      </c>
      <c r="F28" s="60">
        <v>46065.019004629627</v>
      </c>
      <c r="G28" s="1">
        <v>26</v>
      </c>
      <c r="H28" s="1">
        <v>26</v>
      </c>
      <c r="I28" s="1">
        <v>23</v>
      </c>
      <c r="J28" s="1">
        <v>11</v>
      </c>
    </row>
    <row r="29" spans="1:10" ht="60" x14ac:dyDescent="0.25">
      <c r="A29" t="s">
        <v>50</v>
      </c>
      <c r="B29" s="1" t="s">
        <v>65</v>
      </c>
      <c r="C29" s="1" t="s">
        <v>65</v>
      </c>
      <c r="E29" s="1" t="s">
        <v>66</v>
      </c>
      <c r="F29" s="60">
        <v>46065.018888888888</v>
      </c>
      <c r="G29" s="1">
        <v>26</v>
      </c>
      <c r="H29" s="1">
        <v>26</v>
      </c>
      <c r="I29" s="1">
        <v>23</v>
      </c>
      <c r="J29" s="1">
        <v>11</v>
      </c>
    </row>
    <row r="30" spans="1:10" ht="75" x14ac:dyDescent="0.25">
      <c r="A30" t="s">
        <v>50</v>
      </c>
      <c r="B30" s="1" t="s">
        <v>67</v>
      </c>
      <c r="C30" s="1" t="s">
        <v>67</v>
      </c>
      <c r="E30" s="1" t="s">
        <v>68</v>
      </c>
      <c r="F30" s="60">
        <v>46065.019178240742</v>
      </c>
      <c r="G30" s="1">
        <v>26</v>
      </c>
      <c r="H30" s="1">
        <v>26</v>
      </c>
      <c r="I30" s="1">
        <v>23</v>
      </c>
      <c r="J30" s="1">
        <v>11</v>
      </c>
    </row>
    <row r="31" spans="1:10" ht="90" x14ac:dyDescent="0.25">
      <c r="A31" t="s">
        <v>50</v>
      </c>
      <c r="B31" s="1" t="s">
        <v>69</v>
      </c>
      <c r="C31" s="1" t="s">
        <v>69</v>
      </c>
      <c r="E31" s="1" t="s">
        <v>70</v>
      </c>
      <c r="F31" s="60">
        <v>46065.019386574073</v>
      </c>
      <c r="G31" s="1">
        <v>26</v>
      </c>
      <c r="H31" s="1">
        <v>26</v>
      </c>
      <c r="I31" s="1">
        <v>23</v>
      </c>
      <c r="J31" s="1">
        <v>11</v>
      </c>
    </row>
    <row r="32" spans="1:10" ht="75" x14ac:dyDescent="0.25">
      <c r="A32" t="s">
        <v>50</v>
      </c>
      <c r="B32" s="1" t="s">
        <v>71</v>
      </c>
      <c r="C32" s="1" t="s">
        <v>71</v>
      </c>
      <c r="D32" s="1" t="s">
        <v>71</v>
      </c>
      <c r="E32" s="1" t="s">
        <v>72</v>
      </c>
      <c r="F32" s="60">
        <v>46065.019583333335</v>
      </c>
      <c r="G32" s="1">
        <v>26</v>
      </c>
      <c r="H32" s="1">
        <v>26</v>
      </c>
      <c r="I32" s="1">
        <v>23</v>
      </c>
      <c r="J32" s="1">
        <v>11</v>
      </c>
    </row>
    <row r="33" spans="1:10" ht="45" x14ac:dyDescent="0.25">
      <c r="A33" t="s">
        <v>50</v>
      </c>
      <c r="B33" s="1" t="s">
        <v>73</v>
      </c>
      <c r="E33" s="1" t="s">
        <v>74</v>
      </c>
      <c r="F33" s="60">
        <v>46065.019780092596</v>
      </c>
      <c r="G33" s="1">
        <v>26</v>
      </c>
      <c r="H33" s="1">
        <v>26</v>
      </c>
      <c r="I33" s="1">
        <v>23</v>
      </c>
      <c r="J33" s="1">
        <v>11</v>
      </c>
    </row>
    <row r="34" spans="1:10" ht="120" x14ac:dyDescent="0.25">
      <c r="A34" t="s">
        <v>50</v>
      </c>
      <c r="B34" s="1" t="s">
        <v>75</v>
      </c>
      <c r="C34" s="1" t="s">
        <v>75</v>
      </c>
      <c r="D34" s="1" t="s">
        <v>75</v>
      </c>
      <c r="E34" s="1" t="s">
        <v>76</v>
      </c>
      <c r="F34" s="60">
        <v>46065.019988425927</v>
      </c>
      <c r="G34" s="1">
        <v>26</v>
      </c>
      <c r="H34" s="1">
        <v>26</v>
      </c>
      <c r="I34" s="1">
        <v>23</v>
      </c>
      <c r="J34" s="1">
        <v>11</v>
      </c>
    </row>
    <row r="35" spans="1:10" ht="90" x14ac:dyDescent="0.25">
      <c r="A35" t="s">
        <v>50</v>
      </c>
      <c r="B35" s="1" t="s">
        <v>77</v>
      </c>
      <c r="E35" s="1" t="s">
        <v>78</v>
      </c>
      <c r="F35" s="60">
        <v>46065.020196759258</v>
      </c>
      <c r="G35" s="1">
        <v>26</v>
      </c>
      <c r="H35" s="1">
        <v>26</v>
      </c>
      <c r="I35" s="1">
        <v>23</v>
      </c>
      <c r="J35" s="1">
        <v>11</v>
      </c>
    </row>
    <row r="36" spans="1:10" ht="75" x14ac:dyDescent="0.25">
      <c r="A36" t="s">
        <v>50</v>
      </c>
      <c r="B36" s="1" t="s">
        <v>79</v>
      </c>
      <c r="C36" s="1" t="s">
        <v>79</v>
      </c>
      <c r="E36" s="1" t="s">
        <v>80</v>
      </c>
      <c r="F36" s="60">
        <v>46065.020405092589</v>
      </c>
      <c r="G36" s="1">
        <v>26</v>
      </c>
      <c r="H36" s="1">
        <v>26</v>
      </c>
      <c r="I36" s="1">
        <v>23</v>
      </c>
      <c r="J36" s="1">
        <v>11</v>
      </c>
    </row>
    <row r="37" spans="1:10" ht="75" x14ac:dyDescent="0.25">
      <c r="A37" t="s">
        <v>50</v>
      </c>
      <c r="B37" s="1" t="s">
        <v>81</v>
      </c>
      <c r="C37" s="1" t="s">
        <v>81</v>
      </c>
      <c r="D37" s="1" t="s">
        <v>81</v>
      </c>
      <c r="E37" s="1" t="s">
        <v>82</v>
      </c>
      <c r="F37" s="60">
        <v>46065.020532407405</v>
      </c>
      <c r="G37" s="1">
        <v>26</v>
      </c>
      <c r="H37" s="1">
        <v>26</v>
      </c>
      <c r="I37" s="1">
        <v>23</v>
      </c>
      <c r="J37" s="1">
        <v>11</v>
      </c>
    </row>
    <row r="38" spans="1:10" ht="60" x14ac:dyDescent="0.25">
      <c r="A38" t="s">
        <v>50</v>
      </c>
      <c r="B38" s="1" t="s">
        <v>83</v>
      </c>
      <c r="C38" s="1" t="s">
        <v>83</v>
      </c>
      <c r="E38" s="1" t="s">
        <v>84</v>
      </c>
      <c r="F38" s="60">
        <v>46065.022164351853</v>
      </c>
      <c r="G38" s="1">
        <v>26</v>
      </c>
      <c r="H38" s="1">
        <v>26</v>
      </c>
      <c r="I38" s="1">
        <v>23</v>
      </c>
      <c r="J38" s="1">
        <v>11</v>
      </c>
    </row>
    <row r="39" spans="1:10" ht="60" x14ac:dyDescent="0.25">
      <c r="A39" t="s">
        <v>50</v>
      </c>
      <c r="B39" s="1" t="s">
        <v>85</v>
      </c>
      <c r="C39" s="1" t="s">
        <v>85</v>
      </c>
      <c r="D39" s="1" t="s">
        <v>85</v>
      </c>
      <c r="E39" s="1" t="s">
        <v>86</v>
      </c>
      <c r="F39" s="60">
        <v>46065.020694444444</v>
      </c>
      <c r="G39" s="1">
        <v>26</v>
      </c>
      <c r="H39" s="1">
        <v>26</v>
      </c>
      <c r="I39" s="1">
        <v>23</v>
      </c>
      <c r="J39" s="1">
        <v>11</v>
      </c>
    </row>
    <row r="40" spans="1:10" ht="90" x14ac:dyDescent="0.25">
      <c r="A40" t="s">
        <v>50</v>
      </c>
      <c r="B40" s="1" t="s">
        <v>87</v>
      </c>
      <c r="C40" s="1" t="s">
        <v>87</v>
      </c>
      <c r="D40" s="1" t="s">
        <v>87</v>
      </c>
      <c r="E40" s="1" t="s">
        <v>88</v>
      </c>
      <c r="F40" s="60">
        <v>46065.020844907405</v>
      </c>
      <c r="G40" s="1">
        <v>26</v>
      </c>
      <c r="H40" s="1">
        <v>26</v>
      </c>
      <c r="I40" s="1">
        <v>23</v>
      </c>
      <c r="J40" s="1">
        <v>11</v>
      </c>
    </row>
    <row r="41" spans="1:10" ht="90" x14ac:dyDescent="0.25">
      <c r="A41" t="s">
        <v>50</v>
      </c>
      <c r="B41" s="1" t="s">
        <v>89</v>
      </c>
      <c r="C41" s="1" t="s">
        <v>89</v>
      </c>
      <c r="D41" s="1" t="s">
        <v>89</v>
      </c>
      <c r="E41" s="1" t="s">
        <v>90</v>
      </c>
      <c r="F41" s="60">
        <v>46065.021018518521</v>
      </c>
      <c r="G41" s="1">
        <v>26</v>
      </c>
      <c r="H41" s="1">
        <v>26</v>
      </c>
      <c r="I41" s="1">
        <v>23</v>
      </c>
      <c r="J41" s="1">
        <v>11</v>
      </c>
    </row>
    <row r="42" spans="1:10" ht="90" x14ac:dyDescent="0.25">
      <c r="A42" t="s">
        <v>50</v>
      </c>
      <c r="B42" s="1" t="s">
        <v>91</v>
      </c>
      <c r="C42" s="1" t="s">
        <v>91</v>
      </c>
      <c r="D42" s="1" t="s">
        <v>91</v>
      </c>
      <c r="E42" s="1" t="s">
        <v>92</v>
      </c>
      <c r="F42" s="60">
        <v>46065.021215277775</v>
      </c>
      <c r="G42" s="1">
        <v>26</v>
      </c>
      <c r="H42" s="1">
        <v>26</v>
      </c>
      <c r="I42" s="1">
        <v>23</v>
      </c>
      <c r="J42" s="1">
        <v>11</v>
      </c>
    </row>
    <row r="43" spans="1:10" ht="45" x14ac:dyDescent="0.25">
      <c r="A43" t="s">
        <v>50</v>
      </c>
      <c r="B43" s="1" t="s">
        <v>93</v>
      </c>
      <c r="C43" s="1" t="s">
        <v>93</v>
      </c>
      <c r="E43" s="1" t="s">
        <v>94</v>
      </c>
      <c r="F43" s="60">
        <v>46065.021377314813</v>
      </c>
      <c r="G43" s="1">
        <v>26</v>
      </c>
      <c r="H43" s="1">
        <v>26</v>
      </c>
      <c r="I43" s="1">
        <v>23</v>
      </c>
      <c r="J43" s="1">
        <v>11</v>
      </c>
    </row>
    <row r="44" spans="1:10" ht="90" x14ac:dyDescent="0.25">
      <c r="A44" t="s">
        <v>50</v>
      </c>
      <c r="B44" s="1" t="s">
        <v>95</v>
      </c>
      <c r="C44" s="1" t="s">
        <v>95</v>
      </c>
      <c r="E44" s="1" t="s">
        <v>96</v>
      </c>
      <c r="F44" s="60">
        <v>46065.021516203706</v>
      </c>
      <c r="G44" s="1">
        <v>26</v>
      </c>
      <c r="H44" s="1">
        <v>26</v>
      </c>
      <c r="I44" s="1">
        <v>23</v>
      </c>
      <c r="J44" s="1">
        <v>11</v>
      </c>
    </row>
    <row r="45" spans="1:10" ht="60" x14ac:dyDescent="0.25">
      <c r="A45" t="s">
        <v>50</v>
      </c>
      <c r="B45" s="1" t="s">
        <v>97</v>
      </c>
      <c r="C45" s="1" t="s">
        <v>97</v>
      </c>
      <c r="E45" s="1" t="s">
        <v>98</v>
      </c>
      <c r="F45" s="60">
        <v>46065.021655092591</v>
      </c>
      <c r="G45" s="1">
        <v>26</v>
      </c>
      <c r="H45" s="1">
        <v>26</v>
      </c>
      <c r="I45" s="1">
        <v>23</v>
      </c>
      <c r="J45" s="1">
        <v>11</v>
      </c>
    </row>
    <row r="46" spans="1:10" ht="60" x14ac:dyDescent="0.25">
      <c r="A46" t="s">
        <v>50</v>
      </c>
      <c r="B46" s="1" t="s">
        <v>99</v>
      </c>
      <c r="E46" s="1" t="s">
        <v>100</v>
      </c>
      <c r="F46" s="60">
        <v>46065.021828703706</v>
      </c>
      <c r="G46" s="1">
        <v>26</v>
      </c>
      <c r="H46" s="1">
        <v>26</v>
      </c>
      <c r="I46" s="1">
        <v>23</v>
      </c>
      <c r="J46" s="1">
        <v>11</v>
      </c>
    </row>
    <row r="47" spans="1:10" ht="60" x14ac:dyDescent="0.25">
      <c r="A47" t="s">
        <v>50</v>
      </c>
      <c r="B47" s="1" t="s">
        <v>101</v>
      </c>
      <c r="C47" s="1" t="s">
        <v>101</v>
      </c>
      <c r="E47" s="1" t="s">
        <v>102</v>
      </c>
      <c r="F47" s="60">
        <v>46065.021990740737</v>
      </c>
      <c r="G47" s="1">
        <v>26</v>
      </c>
      <c r="H47" s="1">
        <v>26</v>
      </c>
      <c r="I47" s="1">
        <v>23</v>
      </c>
      <c r="J47" s="1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8"/>
  <sheetViews>
    <sheetView showGridLines="0" tabSelected="1" workbookViewId="0">
      <selection activeCell="A132" sqref="A132:J158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69" customWidth="1"/>
  </cols>
  <sheetData>
    <row r="2" spans="2:22" ht="26.25" x14ac:dyDescent="0.4">
      <c r="B2" s="61" t="s">
        <v>103</v>
      </c>
    </row>
    <row r="4" spans="2:22" ht="23.25" x14ac:dyDescent="0.35">
      <c r="B4" s="4" t="s">
        <v>36</v>
      </c>
      <c r="D4" s="70" t="s">
        <v>22</v>
      </c>
      <c r="E4" s="68" t="s">
        <v>35</v>
      </c>
      <c r="F4" s="68">
        <v>2026</v>
      </c>
    </row>
    <row r="5" spans="2:22" ht="15.75" thickBot="1" x14ac:dyDescent="0.3"/>
    <row r="6" spans="2:22" s="7" customFormat="1" ht="75" x14ac:dyDescent="0.25">
      <c r="B6" s="32" t="s">
        <v>21</v>
      </c>
      <c r="C6" s="62" t="s">
        <v>0</v>
      </c>
      <c r="D6" s="62" t="s">
        <v>1</v>
      </c>
      <c r="E6" s="63" t="s">
        <v>37</v>
      </c>
      <c r="F6" s="62" t="s">
        <v>2</v>
      </c>
      <c r="G6" s="64" t="s">
        <v>3</v>
      </c>
      <c r="H6" s="62" t="s">
        <v>4</v>
      </c>
      <c r="I6" s="62" t="s">
        <v>5</v>
      </c>
      <c r="J6" s="62" t="s">
        <v>6</v>
      </c>
      <c r="K6" s="64" t="s">
        <v>7</v>
      </c>
      <c r="L6" s="63" t="s">
        <v>8</v>
      </c>
      <c r="M6" s="62" t="s">
        <v>9</v>
      </c>
      <c r="N6" s="62" t="s">
        <v>10</v>
      </c>
      <c r="O6" s="64" t="s">
        <v>11</v>
      </c>
      <c r="P6" s="65" t="s">
        <v>12</v>
      </c>
      <c r="Q6" s="65" t="s">
        <v>13</v>
      </c>
      <c r="R6" s="65" t="s">
        <v>14</v>
      </c>
      <c r="S6" s="65" t="s">
        <v>15</v>
      </c>
      <c r="T6" s="65" t="s">
        <v>16</v>
      </c>
      <c r="U6" s="65" t="s">
        <v>17</v>
      </c>
      <c r="V6" s="65" t="s">
        <v>18</v>
      </c>
    </row>
    <row r="7" spans="2:22" x14ac:dyDescent="0.25">
      <c r="B7" s="37" t="s">
        <v>51</v>
      </c>
      <c r="C7" s="71">
        <f>SUM(D7,F7:K7)</f>
        <v>220092.72721999997</v>
      </c>
      <c r="D7" s="71">
        <v>79082.654769999994</v>
      </c>
      <c r="E7" s="72">
        <f>SUM(F7:G7)</f>
        <v>45568.12947</v>
      </c>
      <c r="F7" s="71">
        <v>29938.056560000001</v>
      </c>
      <c r="G7" s="73">
        <v>15630.072910000001</v>
      </c>
      <c r="H7" s="71">
        <v>52910.991029999997</v>
      </c>
      <c r="I7" s="71">
        <v>19760.527480000001</v>
      </c>
      <c r="J7" s="71">
        <v>17649.451659999999</v>
      </c>
      <c r="K7" s="73">
        <v>5120.9728100000002</v>
      </c>
      <c r="L7" s="72">
        <f>SUM(M7:O7)</f>
        <v>49908.159160000003</v>
      </c>
      <c r="M7" s="71">
        <v>17409.729230000001</v>
      </c>
      <c r="N7" s="71">
        <v>7424.05224</v>
      </c>
      <c r="O7" s="73">
        <v>25074.377690000001</v>
      </c>
      <c r="P7" s="74">
        <v>137.41004000000001</v>
      </c>
      <c r="Q7" s="74">
        <v>0</v>
      </c>
      <c r="R7" s="74">
        <v>0</v>
      </c>
      <c r="S7" s="74">
        <f>SUM(D7,F7:G7,H7:K7,M7:O7,P7,Q7,R7)</f>
        <v>270138.29641999997</v>
      </c>
      <c r="T7" s="74">
        <v>0</v>
      </c>
      <c r="U7" s="74">
        <f>S7+T7</f>
        <v>270138.29641999997</v>
      </c>
      <c r="V7" s="74">
        <v>0</v>
      </c>
    </row>
    <row r="8" spans="2:22" x14ac:dyDescent="0.25">
      <c r="B8" s="38" t="s">
        <v>53</v>
      </c>
      <c r="C8" s="71">
        <f t="shared" ref="C8:C31" si="0">SUM(D8,F8:K8)</f>
        <v>155606.36520553497</v>
      </c>
      <c r="D8" s="71">
        <v>107406.66744711599</v>
      </c>
      <c r="E8" s="72">
        <f t="shared" ref="E8:E31" si="1">SUM(F8:G8)</f>
        <v>19080.381081436</v>
      </c>
      <c r="F8" s="71">
        <v>11831.429351999999</v>
      </c>
      <c r="G8" s="73">
        <v>7248.9517294360003</v>
      </c>
      <c r="H8" s="71">
        <v>8092.5996569830004</v>
      </c>
      <c r="I8" s="71">
        <v>20159.541079999999</v>
      </c>
      <c r="J8" s="71">
        <v>0</v>
      </c>
      <c r="K8" s="73">
        <v>867.17593999999997</v>
      </c>
      <c r="L8" s="72">
        <f t="shared" ref="L8:L31" si="2">SUM(M8:O8)</f>
        <v>55211.919084061999</v>
      </c>
      <c r="M8" s="71">
        <v>10465.9853368</v>
      </c>
      <c r="N8" s="71">
        <v>4850.0466517799996</v>
      </c>
      <c r="O8" s="73">
        <v>39895.887095482001</v>
      </c>
      <c r="P8" s="74">
        <v>1355.4060432260001</v>
      </c>
      <c r="Q8" s="74">
        <v>0</v>
      </c>
      <c r="R8" s="74">
        <v>0</v>
      </c>
      <c r="S8" s="74">
        <f t="shared" ref="S8:S31" si="3">SUM(D8,F8:G8,H8:K8,M8:O8,P8,Q8,R8)</f>
        <v>212173.69033282294</v>
      </c>
      <c r="T8" s="74">
        <v>0</v>
      </c>
      <c r="U8" s="74">
        <f t="shared" ref="U8:U31" si="4">S8+T8</f>
        <v>212173.69033282294</v>
      </c>
      <c r="V8" s="74">
        <v>0</v>
      </c>
    </row>
    <row r="9" spans="2:22" x14ac:dyDescent="0.25">
      <c r="B9" s="38" t="s">
        <v>55</v>
      </c>
      <c r="C9" s="71">
        <f t="shared" si="0"/>
        <v>2252.5447800000002</v>
      </c>
      <c r="D9" s="71">
        <v>652.87144999999998</v>
      </c>
      <c r="E9" s="72">
        <f t="shared" si="1"/>
        <v>954.83373000000006</v>
      </c>
      <c r="F9" s="71">
        <v>336.95123000000001</v>
      </c>
      <c r="G9" s="73">
        <v>617.88250000000005</v>
      </c>
      <c r="H9" s="71">
        <v>644.83960000000002</v>
      </c>
      <c r="I9" s="71">
        <v>0</v>
      </c>
      <c r="J9" s="71">
        <v>0</v>
      </c>
      <c r="K9" s="73">
        <v>0</v>
      </c>
      <c r="L9" s="72">
        <f t="shared" si="2"/>
        <v>9841.7377400000005</v>
      </c>
      <c r="M9" s="71">
        <v>2525.1999999999998</v>
      </c>
      <c r="N9" s="71">
        <v>0</v>
      </c>
      <c r="O9" s="73">
        <v>7316.5377399999998</v>
      </c>
      <c r="P9" s="74">
        <v>1711</v>
      </c>
      <c r="Q9" s="74">
        <v>0</v>
      </c>
      <c r="R9" s="74">
        <v>0</v>
      </c>
      <c r="S9" s="74">
        <f t="shared" si="3"/>
        <v>13805.282520000001</v>
      </c>
      <c r="T9" s="74">
        <v>0</v>
      </c>
      <c r="U9" s="74">
        <f t="shared" si="4"/>
        <v>13805.282520000001</v>
      </c>
      <c r="V9" s="74">
        <v>0</v>
      </c>
    </row>
    <row r="10" spans="2:22" x14ac:dyDescent="0.25">
      <c r="B10" s="38" t="s">
        <v>57</v>
      </c>
      <c r="C10" s="71">
        <f t="shared" si="0"/>
        <v>19529.770380000002</v>
      </c>
      <c r="D10" s="71">
        <v>0</v>
      </c>
      <c r="E10" s="72">
        <f t="shared" si="1"/>
        <v>3876.6846</v>
      </c>
      <c r="F10" s="71">
        <v>0</v>
      </c>
      <c r="G10" s="73">
        <v>3876.6846</v>
      </c>
      <c r="H10" s="71">
        <v>11521.68484</v>
      </c>
      <c r="I10" s="71">
        <v>4131.4009400000004</v>
      </c>
      <c r="J10" s="71">
        <v>0</v>
      </c>
      <c r="K10" s="73">
        <v>0</v>
      </c>
      <c r="L10" s="72">
        <f t="shared" si="2"/>
        <v>22788.283579999999</v>
      </c>
      <c r="M10" s="71">
        <v>5107.73225</v>
      </c>
      <c r="N10" s="71">
        <v>441.09449999999998</v>
      </c>
      <c r="O10" s="73">
        <v>17239.456829999999</v>
      </c>
      <c r="P10" s="74">
        <v>398.58962000000002</v>
      </c>
      <c r="Q10" s="74">
        <v>0</v>
      </c>
      <c r="R10" s="74">
        <v>0</v>
      </c>
      <c r="S10" s="74">
        <f t="shared" si="3"/>
        <v>42716.643580000004</v>
      </c>
      <c r="T10" s="74">
        <v>0</v>
      </c>
      <c r="U10" s="74">
        <f t="shared" si="4"/>
        <v>42716.643580000004</v>
      </c>
      <c r="V10" s="74">
        <v>0</v>
      </c>
    </row>
    <row r="11" spans="2:22" x14ac:dyDescent="0.25">
      <c r="B11" s="38" t="s">
        <v>59</v>
      </c>
      <c r="C11" s="71">
        <f t="shared" si="0"/>
        <v>18433.929110000001</v>
      </c>
      <c r="D11" s="71">
        <v>4947.72318</v>
      </c>
      <c r="E11" s="72">
        <f t="shared" si="1"/>
        <v>2947.7632100000001</v>
      </c>
      <c r="F11" s="71">
        <v>1740.35401</v>
      </c>
      <c r="G11" s="73">
        <v>1207.4092000000001</v>
      </c>
      <c r="H11" s="71">
        <v>3833.5175199999999</v>
      </c>
      <c r="I11" s="71">
        <v>3230.3822</v>
      </c>
      <c r="J11" s="71">
        <v>2050</v>
      </c>
      <c r="K11" s="73">
        <v>1424.5429999999999</v>
      </c>
      <c r="L11" s="72">
        <f t="shared" si="2"/>
        <v>4894.3394900000003</v>
      </c>
      <c r="M11" s="71">
        <v>1508.6</v>
      </c>
      <c r="N11" s="71">
        <v>166</v>
      </c>
      <c r="O11" s="73">
        <v>3219.7394899999999</v>
      </c>
      <c r="P11" s="74">
        <v>51.936</v>
      </c>
      <c r="Q11" s="74">
        <v>1263.4918299999999</v>
      </c>
      <c r="R11" s="74">
        <v>188.9</v>
      </c>
      <c r="S11" s="74">
        <f t="shared" si="3"/>
        <v>24832.596430000001</v>
      </c>
      <c r="T11" s="74">
        <v>0</v>
      </c>
      <c r="U11" s="74">
        <f t="shared" si="4"/>
        <v>24832.596430000001</v>
      </c>
      <c r="V11" s="74">
        <v>0</v>
      </c>
    </row>
    <row r="12" spans="2:22" x14ac:dyDescent="0.25">
      <c r="B12" s="38" t="s">
        <v>61</v>
      </c>
      <c r="C12" s="71">
        <f t="shared" si="0"/>
        <v>0</v>
      </c>
      <c r="D12" s="71">
        <v>0</v>
      </c>
      <c r="E12" s="72">
        <f t="shared" si="1"/>
        <v>0</v>
      </c>
      <c r="F12" s="71">
        <v>0</v>
      </c>
      <c r="G12" s="73">
        <v>0</v>
      </c>
      <c r="H12" s="71">
        <v>0</v>
      </c>
      <c r="I12" s="71">
        <v>0</v>
      </c>
      <c r="J12" s="71">
        <v>0</v>
      </c>
      <c r="K12" s="73">
        <v>0</v>
      </c>
      <c r="L12" s="72">
        <f t="shared" si="2"/>
        <v>18357.768303491001</v>
      </c>
      <c r="M12" s="71">
        <v>18357.768303491001</v>
      </c>
      <c r="N12" s="71">
        <v>0</v>
      </c>
      <c r="O12" s="73">
        <v>0</v>
      </c>
      <c r="P12" s="74">
        <v>0</v>
      </c>
      <c r="Q12" s="74">
        <v>0</v>
      </c>
      <c r="R12" s="74">
        <v>0</v>
      </c>
      <c r="S12" s="74">
        <f t="shared" si="3"/>
        <v>18357.768303491001</v>
      </c>
      <c r="T12" s="74">
        <v>0</v>
      </c>
      <c r="U12" s="74">
        <f t="shared" si="4"/>
        <v>18357.768303491001</v>
      </c>
      <c r="V12" s="74">
        <v>0</v>
      </c>
    </row>
    <row r="13" spans="2:22" x14ac:dyDescent="0.25">
      <c r="B13" s="38" t="s">
        <v>63</v>
      </c>
      <c r="C13" s="71">
        <f t="shared" si="0"/>
        <v>0</v>
      </c>
      <c r="D13" s="71">
        <v>0</v>
      </c>
      <c r="E13" s="72">
        <f t="shared" si="1"/>
        <v>0</v>
      </c>
      <c r="F13" s="71">
        <v>0</v>
      </c>
      <c r="G13" s="73">
        <v>0</v>
      </c>
      <c r="H13" s="71">
        <v>0</v>
      </c>
      <c r="I13" s="71">
        <v>0</v>
      </c>
      <c r="J13" s="71">
        <v>0</v>
      </c>
      <c r="K13" s="73">
        <v>0</v>
      </c>
      <c r="L13" s="72">
        <f t="shared" si="2"/>
        <v>3986.1302164945096</v>
      </c>
      <c r="M13" s="71">
        <v>1011.72699649451</v>
      </c>
      <c r="N13" s="71">
        <v>2541.8950599999998</v>
      </c>
      <c r="O13" s="73">
        <v>432.50815999999998</v>
      </c>
      <c r="P13" s="74">
        <v>682.15324429980001</v>
      </c>
      <c r="Q13" s="74">
        <v>0</v>
      </c>
      <c r="R13" s="74">
        <v>0</v>
      </c>
      <c r="S13" s="74">
        <f t="shared" si="3"/>
        <v>4668.2834607943096</v>
      </c>
      <c r="T13" s="74">
        <v>0</v>
      </c>
      <c r="U13" s="74">
        <f t="shared" si="4"/>
        <v>4668.2834607943096</v>
      </c>
      <c r="V13" s="74">
        <v>0</v>
      </c>
    </row>
    <row r="14" spans="2:22" x14ac:dyDescent="0.25">
      <c r="B14" s="38" t="s">
        <v>65</v>
      </c>
      <c r="C14" s="71">
        <f t="shared" si="0"/>
        <v>2467.8000000000002</v>
      </c>
      <c r="D14" s="71">
        <v>0</v>
      </c>
      <c r="E14" s="72">
        <f t="shared" si="1"/>
        <v>0</v>
      </c>
      <c r="F14" s="71">
        <v>0</v>
      </c>
      <c r="G14" s="73">
        <v>0</v>
      </c>
      <c r="H14" s="71">
        <v>157.99</v>
      </c>
      <c r="I14" s="71">
        <v>2309.81</v>
      </c>
      <c r="J14" s="71">
        <v>0</v>
      </c>
      <c r="K14" s="73">
        <v>0</v>
      </c>
      <c r="L14" s="72">
        <f t="shared" si="2"/>
        <v>114899.78</v>
      </c>
      <c r="M14" s="71">
        <v>1558.04</v>
      </c>
      <c r="N14" s="71">
        <v>2232.11</v>
      </c>
      <c r="O14" s="73">
        <v>111109.63</v>
      </c>
      <c r="P14" s="74">
        <v>0</v>
      </c>
      <c r="Q14" s="74">
        <v>0</v>
      </c>
      <c r="R14" s="74">
        <v>0</v>
      </c>
      <c r="S14" s="74">
        <f t="shared" si="3"/>
        <v>117367.58</v>
      </c>
      <c r="T14" s="74">
        <v>0</v>
      </c>
      <c r="U14" s="74">
        <f t="shared" si="4"/>
        <v>117367.58</v>
      </c>
      <c r="V14" s="74">
        <v>0</v>
      </c>
    </row>
    <row r="15" spans="2:22" x14ac:dyDescent="0.25">
      <c r="B15" s="38" t="s">
        <v>67</v>
      </c>
      <c r="C15" s="71">
        <f t="shared" si="0"/>
        <v>494729.27473336406</v>
      </c>
      <c r="D15" s="71">
        <v>187716.745363364</v>
      </c>
      <c r="E15" s="72">
        <f t="shared" si="1"/>
        <v>110589.89947999999</v>
      </c>
      <c r="F15" s="71">
        <v>51297.83049</v>
      </c>
      <c r="G15" s="73">
        <v>59292.06899</v>
      </c>
      <c r="H15" s="71">
        <v>123784.08964000001</v>
      </c>
      <c r="I15" s="71">
        <v>43032.158589999999</v>
      </c>
      <c r="J15" s="71">
        <v>25371.658790000001</v>
      </c>
      <c r="K15" s="73">
        <v>4234.7228699999996</v>
      </c>
      <c r="L15" s="72">
        <f t="shared" si="2"/>
        <v>141659.39627999999</v>
      </c>
      <c r="M15" s="71">
        <v>47433.682289999997</v>
      </c>
      <c r="N15" s="71">
        <v>30272.893599999999</v>
      </c>
      <c r="O15" s="73">
        <v>63952.820390000001</v>
      </c>
      <c r="P15" s="74">
        <v>8298.4766799999998</v>
      </c>
      <c r="Q15" s="74">
        <v>256.76666</v>
      </c>
      <c r="R15" s="74">
        <v>0</v>
      </c>
      <c r="S15" s="74">
        <f t="shared" si="3"/>
        <v>644943.91435336391</v>
      </c>
      <c r="T15" s="74">
        <v>0</v>
      </c>
      <c r="U15" s="74">
        <f t="shared" si="4"/>
        <v>644943.91435336391</v>
      </c>
      <c r="V15" s="74">
        <v>0</v>
      </c>
    </row>
    <row r="16" spans="2:22" x14ac:dyDescent="0.25">
      <c r="B16" s="38" t="s">
        <v>69</v>
      </c>
      <c r="C16" s="71">
        <f t="shared" si="0"/>
        <v>58992.110000000008</v>
      </c>
      <c r="D16" s="71">
        <v>24870.2</v>
      </c>
      <c r="E16" s="72">
        <f t="shared" si="1"/>
        <v>9890.6</v>
      </c>
      <c r="F16" s="71">
        <v>5049.75</v>
      </c>
      <c r="G16" s="73">
        <v>4840.8500000000004</v>
      </c>
      <c r="H16" s="71">
        <v>16140.55</v>
      </c>
      <c r="I16" s="71">
        <v>6078.1</v>
      </c>
      <c r="J16" s="71">
        <v>1302.08</v>
      </c>
      <c r="K16" s="73">
        <v>710.58</v>
      </c>
      <c r="L16" s="72">
        <f t="shared" si="2"/>
        <v>8747.77</v>
      </c>
      <c r="M16" s="71">
        <v>3372.48</v>
      </c>
      <c r="N16" s="71">
        <v>818.34</v>
      </c>
      <c r="O16" s="73">
        <v>4556.95</v>
      </c>
      <c r="P16" s="74">
        <v>0</v>
      </c>
      <c r="Q16" s="74">
        <v>0</v>
      </c>
      <c r="R16" s="74">
        <v>0</v>
      </c>
      <c r="S16" s="74">
        <f t="shared" si="3"/>
        <v>67739.88</v>
      </c>
      <c r="T16" s="74">
        <v>0</v>
      </c>
      <c r="U16" s="74">
        <f t="shared" si="4"/>
        <v>67739.88</v>
      </c>
      <c r="V16" s="74">
        <v>0</v>
      </c>
    </row>
    <row r="17" spans="2:22" x14ac:dyDescent="0.25">
      <c r="B17" s="38" t="s">
        <v>71</v>
      </c>
      <c r="C17" s="71">
        <f t="shared" si="0"/>
        <v>206355</v>
      </c>
      <c r="D17" s="71">
        <v>106227</v>
      </c>
      <c r="E17" s="72">
        <f t="shared" si="1"/>
        <v>51697</v>
      </c>
      <c r="F17" s="71">
        <v>28065</v>
      </c>
      <c r="G17" s="73">
        <v>23632</v>
      </c>
      <c r="H17" s="71">
        <v>28390</v>
      </c>
      <c r="I17" s="71">
        <v>15114</v>
      </c>
      <c r="J17" s="71">
        <v>1580</v>
      </c>
      <c r="K17" s="73">
        <v>3347</v>
      </c>
      <c r="L17" s="72">
        <f t="shared" si="2"/>
        <v>119846</v>
      </c>
      <c r="M17" s="71">
        <v>13737</v>
      </c>
      <c r="N17" s="71">
        <v>1741</v>
      </c>
      <c r="O17" s="73">
        <v>104368</v>
      </c>
      <c r="P17" s="74">
        <v>1398</v>
      </c>
      <c r="Q17" s="74">
        <v>21422</v>
      </c>
      <c r="R17" s="74">
        <v>6827</v>
      </c>
      <c r="S17" s="74">
        <f t="shared" si="3"/>
        <v>355848</v>
      </c>
      <c r="T17" s="74">
        <v>0</v>
      </c>
      <c r="U17" s="74">
        <f t="shared" si="4"/>
        <v>355848</v>
      </c>
      <c r="V17" s="74">
        <v>0</v>
      </c>
    </row>
    <row r="18" spans="2:22" x14ac:dyDescent="0.25">
      <c r="B18" s="38" t="s">
        <v>73</v>
      </c>
      <c r="C18" s="71">
        <f t="shared" si="0"/>
        <v>11264.589929999998</v>
      </c>
      <c r="D18" s="71">
        <v>3122.1032399999999</v>
      </c>
      <c r="E18" s="72">
        <f t="shared" si="1"/>
        <v>2490.0263800000002</v>
      </c>
      <c r="F18" s="71">
        <v>1321.77638</v>
      </c>
      <c r="G18" s="73">
        <v>1168.25</v>
      </c>
      <c r="H18" s="71">
        <v>3478.7782499999998</v>
      </c>
      <c r="I18" s="71">
        <v>537.96662000000003</v>
      </c>
      <c r="J18" s="71">
        <v>0</v>
      </c>
      <c r="K18" s="73">
        <v>1635.7154399999999</v>
      </c>
      <c r="L18" s="72">
        <f t="shared" si="2"/>
        <v>2174.924</v>
      </c>
      <c r="M18" s="71">
        <v>2174.924</v>
      </c>
      <c r="N18" s="71">
        <v>0</v>
      </c>
      <c r="O18" s="73">
        <v>0</v>
      </c>
      <c r="P18" s="74">
        <v>0</v>
      </c>
      <c r="Q18" s="74">
        <v>0</v>
      </c>
      <c r="R18" s="74">
        <v>160</v>
      </c>
      <c r="S18" s="74">
        <f t="shared" si="3"/>
        <v>13599.513929999997</v>
      </c>
      <c r="T18" s="74">
        <v>0</v>
      </c>
      <c r="U18" s="74">
        <f t="shared" si="4"/>
        <v>13599.513929999997</v>
      </c>
      <c r="V18" s="74">
        <v>0</v>
      </c>
    </row>
    <row r="19" spans="2:22" x14ac:dyDescent="0.25">
      <c r="B19" s="38" t="s">
        <v>75</v>
      </c>
      <c r="C19" s="71">
        <f t="shared" si="0"/>
        <v>246727.45711000002</v>
      </c>
      <c r="D19" s="71">
        <v>222943.50737000001</v>
      </c>
      <c r="E19" s="72">
        <f t="shared" si="1"/>
        <v>21686.597600000001</v>
      </c>
      <c r="F19" s="71">
        <v>20846.47278</v>
      </c>
      <c r="G19" s="73">
        <v>840.12482</v>
      </c>
      <c r="H19" s="71">
        <v>0</v>
      </c>
      <c r="I19" s="71">
        <v>0</v>
      </c>
      <c r="J19" s="71">
        <v>1495.3232399999999</v>
      </c>
      <c r="K19" s="73">
        <v>602.02890000000002</v>
      </c>
      <c r="L19" s="72">
        <f t="shared" si="2"/>
        <v>0</v>
      </c>
      <c r="M19" s="71">
        <v>0</v>
      </c>
      <c r="N19" s="71">
        <v>0</v>
      </c>
      <c r="O19" s="73">
        <v>0</v>
      </c>
      <c r="P19" s="74">
        <v>0</v>
      </c>
      <c r="Q19" s="74">
        <v>0</v>
      </c>
      <c r="R19" s="74">
        <v>0</v>
      </c>
      <c r="S19" s="74">
        <f t="shared" si="3"/>
        <v>246727.45711000002</v>
      </c>
      <c r="T19" s="74">
        <v>0</v>
      </c>
      <c r="U19" s="74">
        <f t="shared" si="4"/>
        <v>246727.45711000002</v>
      </c>
      <c r="V19" s="74">
        <v>0</v>
      </c>
    </row>
    <row r="20" spans="2:22" x14ac:dyDescent="0.25">
      <c r="B20" s="38" t="s">
        <v>77</v>
      </c>
      <c r="C20" s="71">
        <f t="shared" si="0"/>
        <v>151237.994094411</v>
      </c>
      <c r="D20" s="71">
        <v>74555.666358335002</v>
      </c>
      <c r="E20" s="72">
        <f t="shared" si="1"/>
        <v>28397.800692396999</v>
      </c>
      <c r="F20" s="71">
        <v>18512.202452837999</v>
      </c>
      <c r="G20" s="73">
        <v>9885.5982395589999</v>
      </c>
      <c r="H20" s="71">
        <v>28384.824717119998</v>
      </c>
      <c r="I20" s="71">
        <v>10202.923706559</v>
      </c>
      <c r="J20" s="71">
        <v>6832.3249999999998</v>
      </c>
      <c r="K20" s="73">
        <v>2864.4536199999998</v>
      </c>
      <c r="L20" s="72">
        <f t="shared" si="2"/>
        <v>68204.733768047008</v>
      </c>
      <c r="M20" s="71">
        <v>17427.1456</v>
      </c>
      <c r="N20" s="71">
        <v>839.85240740799998</v>
      </c>
      <c r="O20" s="73">
        <v>49937.735760639</v>
      </c>
      <c r="P20" s="74">
        <v>422.0068</v>
      </c>
      <c r="Q20" s="74">
        <v>2200</v>
      </c>
      <c r="R20" s="74">
        <v>0</v>
      </c>
      <c r="S20" s="74">
        <f t="shared" si="3"/>
        <v>222064.73466245798</v>
      </c>
      <c r="T20" s="74">
        <v>7275</v>
      </c>
      <c r="U20" s="74">
        <f t="shared" si="4"/>
        <v>229339.73466245798</v>
      </c>
      <c r="V20" s="74">
        <v>0</v>
      </c>
    </row>
    <row r="21" spans="2:22" x14ac:dyDescent="0.25">
      <c r="B21" s="38" t="s">
        <v>79</v>
      </c>
      <c r="C21" s="71">
        <f t="shared" si="0"/>
        <v>343146.03334154404</v>
      </c>
      <c r="D21" s="71">
        <v>252478.293636374</v>
      </c>
      <c r="E21" s="72">
        <f t="shared" si="1"/>
        <v>32307.620610994003</v>
      </c>
      <c r="F21" s="71">
        <v>20031.849760000001</v>
      </c>
      <c r="G21" s="73">
        <v>12275.770850994</v>
      </c>
      <c r="H21" s="71">
        <v>31341.766687176001</v>
      </c>
      <c r="I21" s="71">
        <v>10358.873947</v>
      </c>
      <c r="J21" s="71">
        <v>15086.12153</v>
      </c>
      <c r="K21" s="73">
        <v>1573.3569299999999</v>
      </c>
      <c r="L21" s="72">
        <f t="shared" si="2"/>
        <v>83924.170650159998</v>
      </c>
      <c r="M21" s="71">
        <v>9982.0738600000004</v>
      </c>
      <c r="N21" s="71">
        <v>546.97006999999996</v>
      </c>
      <c r="O21" s="73">
        <v>73395.126720159999</v>
      </c>
      <c r="P21" s="74">
        <v>6546.0951999999997</v>
      </c>
      <c r="Q21" s="74">
        <v>45620.833949959997</v>
      </c>
      <c r="R21" s="74">
        <v>4226.3356186000001</v>
      </c>
      <c r="S21" s="74">
        <f t="shared" si="3"/>
        <v>483463.46876026405</v>
      </c>
      <c r="T21" s="74">
        <v>0</v>
      </c>
      <c r="U21" s="74">
        <f t="shared" si="4"/>
        <v>483463.46876026405</v>
      </c>
      <c r="V21" s="74">
        <v>0</v>
      </c>
    </row>
    <row r="22" spans="2:22" x14ac:dyDescent="0.25">
      <c r="B22" s="38" t="s">
        <v>81</v>
      </c>
      <c r="C22" s="71">
        <f t="shared" si="0"/>
        <v>58962.685960000003</v>
      </c>
      <c r="D22" s="71">
        <v>17266.135409999999</v>
      </c>
      <c r="E22" s="72">
        <f t="shared" si="1"/>
        <v>11063.835879999999</v>
      </c>
      <c r="F22" s="71">
        <v>4546.1323199999997</v>
      </c>
      <c r="G22" s="73">
        <v>6517.7035599999999</v>
      </c>
      <c r="H22" s="71">
        <v>16440.350630000001</v>
      </c>
      <c r="I22" s="71">
        <v>3899.1654400000002</v>
      </c>
      <c r="J22" s="71">
        <v>6019.79295</v>
      </c>
      <c r="K22" s="73">
        <v>4273.4056499999997</v>
      </c>
      <c r="L22" s="72">
        <f t="shared" si="2"/>
        <v>13596.115320000001</v>
      </c>
      <c r="M22" s="71">
        <v>5677.1197199999997</v>
      </c>
      <c r="N22" s="71">
        <v>2024.38618</v>
      </c>
      <c r="O22" s="73">
        <v>5894.6094199999998</v>
      </c>
      <c r="P22" s="74">
        <v>0</v>
      </c>
      <c r="Q22" s="74">
        <v>0</v>
      </c>
      <c r="R22" s="74">
        <v>0</v>
      </c>
      <c r="S22" s="74">
        <f t="shared" si="3"/>
        <v>72558.80128</v>
      </c>
      <c r="T22" s="74">
        <v>0</v>
      </c>
      <c r="U22" s="74">
        <f t="shared" si="4"/>
        <v>72558.80128</v>
      </c>
      <c r="V22" s="74">
        <v>0</v>
      </c>
    </row>
    <row r="23" spans="2:22" x14ac:dyDescent="0.25">
      <c r="B23" s="38" t="s">
        <v>83</v>
      </c>
      <c r="C23" s="71">
        <f t="shared" si="0"/>
        <v>1175</v>
      </c>
      <c r="D23" s="71">
        <v>220</v>
      </c>
      <c r="E23" s="72">
        <f t="shared" si="1"/>
        <v>0</v>
      </c>
      <c r="F23" s="71">
        <v>0</v>
      </c>
      <c r="G23" s="73">
        <v>0</v>
      </c>
      <c r="H23" s="71">
        <v>0</v>
      </c>
      <c r="I23" s="71">
        <v>906</v>
      </c>
      <c r="J23" s="71">
        <v>0</v>
      </c>
      <c r="K23" s="73">
        <v>49</v>
      </c>
      <c r="L23" s="72">
        <f t="shared" si="2"/>
        <v>2537</v>
      </c>
      <c r="M23" s="71">
        <v>0</v>
      </c>
      <c r="N23" s="71">
        <v>247</v>
      </c>
      <c r="O23" s="73">
        <v>2290</v>
      </c>
      <c r="P23" s="74">
        <v>0</v>
      </c>
      <c r="Q23" s="74">
        <v>0</v>
      </c>
      <c r="R23" s="74">
        <v>0</v>
      </c>
      <c r="S23" s="74">
        <f t="shared" si="3"/>
        <v>3712</v>
      </c>
      <c r="T23" s="74">
        <v>0</v>
      </c>
      <c r="U23" s="74">
        <f t="shared" si="4"/>
        <v>3712</v>
      </c>
      <c r="V23" s="74">
        <v>0</v>
      </c>
    </row>
    <row r="24" spans="2:22" x14ac:dyDescent="0.25">
      <c r="B24" s="38" t="s">
        <v>85</v>
      </c>
      <c r="C24" s="71">
        <f t="shared" si="0"/>
        <v>257438.0985100001</v>
      </c>
      <c r="D24" s="71">
        <v>109829.92674</v>
      </c>
      <c r="E24" s="72">
        <f t="shared" si="1"/>
        <v>29660.559840000002</v>
      </c>
      <c r="F24" s="71">
        <v>15348.879650000001</v>
      </c>
      <c r="G24" s="73">
        <v>14311.680189999999</v>
      </c>
      <c r="H24" s="71">
        <v>63710.609330000101</v>
      </c>
      <c r="I24" s="71">
        <v>26108.674650000001</v>
      </c>
      <c r="J24" s="71">
        <v>24685.29853</v>
      </c>
      <c r="K24" s="73">
        <v>3443.0294199999998</v>
      </c>
      <c r="L24" s="72">
        <f t="shared" si="2"/>
        <v>126585.72951</v>
      </c>
      <c r="M24" s="71">
        <v>16081.48335</v>
      </c>
      <c r="N24" s="71">
        <v>4404.6651300000003</v>
      </c>
      <c r="O24" s="73">
        <v>106099.58103</v>
      </c>
      <c r="P24" s="74">
        <v>7972.2611399999996</v>
      </c>
      <c r="Q24" s="74">
        <v>1878.0487800000001</v>
      </c>
      <c r="R24" s="74">
        <v>3514.3905199999999</v>
      </c>
      <c r="S24" s="74">
        <f t="shared" si="3"/>
        <v>397388.52846000012</v>
      </c>
      <c r="T24" s="74">
        <v>0</v>
      </c>
      <c r="U24" s="74">
        <f t="shared" si="4"/>
        <v>397388.52846000012</v>
      </c>
      <c r="V24" s="74">
        <v>0</v>
      </c>
    </row>
    <row r="25" spans="2:22" x14ac:dyDescent="0.25">
      <c r="B25" s="38" t="s">
        <v>87</v>
      </c>
      <c r="C25" s="71">
        <f t="shared" si="0"/>
        <v>652466.33097999997</v>
      </c>
      <c r="D25" s="71">
        <v>417171.53260999999</v>
      </c>
      <c r="E25" s="72">
        <f t="shared" si="1"/>
        <v>113097.52987</v>
      </c>
      <c r="F25" s="71">
        <v>82853.87126</v>
      </c>
      <c r="G25" s="73">
        <v>30243.658609999999</v>
      </c>
      <c r="H25" s="71">
        <v>73740.685580000005</v>
      </c>
      <c r="I25" s="71">
        <v>28848.955170000001</v>
      </c>
      <c r="J25" s="71">
        <v>16110.20837</v>
      </c>
      <c r="K25" s="73">
        <v>3497.4193799999998</v>
      </c>
      <c r="L25" s="72">
        <f t="shared" si="2"/>
        <v>122364.17022999999</v>
      </c>
      <c r="M25" s="71">
        <v>31364.848709999998</v>
      </c>
      <c r="N25" s="71">
        <v>15375.03082</v>
      </c>
      <c r="O25" s="73">
        <v>75624.290699999998</v>
      </c>
      <c r="P25" s="74">
        <v>8254.1842699999997</v>
      </c>
      <c r="Q25" s="74">
        <v>325.20325000000003</v>
      </c>
      <c r="R25" s="74">
        <v>0</v>
      </c>
      <c r="S25" s="74">
        <f t="shared" si="3"/>
        <v>783409.88873000001</v>
      </c>
      <c r="T25" s="74">
        <v>0</v>
      </c>
      <c r="U25" s="74">
        <f t="shared" si="4"/>
        <v>783409.88873000001</v>
      </c>
      <c r="V25" s="74">
        <v>0</v>
      </c>
    </row>
    <row r="26" spans="2:22" x14ac:dyDescent="0.25">
      <c r="B26" s="38" t="s">
        <v>89</v>
      </c>
      <c r="C26" s="71">
        <f t="shared" si="0"/>
        <v>216990.15604000003</v>
      </c>
      <c r="D26" s="71">
        <v>192380.08525</v>
      </c>
      <c r="E26" s="72">
        <f t="shared" si="1"/>
        <v>21943.584599999998</v>
      </c>
      <c r="F26" s="71">
        <v>21943.584599999998</v>
      </c>
      <c r="G26" s="73">
        <v>0</v>
      </c>
      <c r="H26" s="71">
        <v>0</v>
      </c>
      <c r="I26" s="71">
        <v>0</v>
      </c>
      <c r="J26" s="71">
        <v>168.04877999999999</v>
      </c>
      <c r="K26" s="73">
        <v>2498.43741</v>
      </c>
      <c r="L26" s="72">
        <f t="shared" si="2"/>
        <v>0</v>
      </c>
      <c r="M26" s="71">
        <v>0</v>
      </c>
      <c r="N26" s="71">
        <v>0</v>
      </c>
      <c r="O26" s="73">
        <v>0</v>
      </c>
      <c r="P26" s="74">
        <v>0</v>
      </c>
      <c r="Q26" s="74">
        <v>0</v>
      </c>
      <c r="R26" s="74">
        <v>0</v>
      </c>
      <c r="S26" s="74">
        <f t="shared" si="3"/>
        <v>216990.15604000003</v>
      </c>
      <c r="T26" s="74">
        <v>0</v>
      </c>
      <c r="U26" s="74">
        <f t="shared" si="4"/>
        <v>216990.15604000003</v>
      </c>
      <c r="V26" s="74">
        <v>0</v>
      </c>
    </row>
    <row r="27" spans="2:22" x14ac:dyDescent="0.25">
      <c r="B27" s="38" t="s">
        <v>91</v>
      </c>
      <c r="C27" s="71">
        <f t="shared" si="0"/>
        <v>214832.34064000001</v>
      </c>
      <c r="D27" s="71">
        <v>135282.16031000001</v>
      </c>
      <c r="E27" s="72">
        <f t="shared" si="1"/>
        <v>50853.444640000002</v>
      </c>
      <c r="F27" s="71">
        <v>34027.65842</v>
      </c>
      <c r="G27" s="73">
        <v>16825.786220000002</v>
      </c>
      <c r="H27" s="71">
        <v>14136.371870000001</v>
      </c>
      <c r="I27" s="71">
        <v>7931.3650100000004</v>
      </c>
      <c r="J27" s="71">
        <v>5800.4348499999996</v>
      </c>
      <c r="K27" s="73">
        <v>828.56395999999995</v>
      </c>
      <c r="L27" s="72">
        <f t="shared" si="2"/>
        <v>69623.239999999991</v>
      </c>
      <c r="M27" s="71">
        <v>12795.367850000001</v>
      </c>
      <c r="N27" s="71">
        <v>6824.1003799999999</v>
      </c>
      <c r="O27" s="73">
        <v>50003.771769999999</v>
      </c>
      <c r="P27" s="74">
        <v>2890.3806</v>
      </c>
      <c r="Q27" s="74">
        <v>0</v>
      </c>
      <c r="R27" s="74">
        <v>0</v>
      </c>
      <c r="S27" s="74">
        <f t="shared" si="3"/>
        <v>287345.96123999998</v>
      </c>
      <c r="T27" s="74">
        <v>0</v>
      </c>
      <c r="U27" s="74">
        <f t="shared" si="4"/>
        <v>287345.96123999998</v>
      </c>
      <c r="V27" s="74">
        <v>0</v>
      </c>
    </row>
    <row r="28" spans="2:22" x14ac:dyDescent="0.25">
      <c r="B28" s="38" t="s">
        <v>93</v>
      </c>
      <c r="C28" s="71">
        <f t="shared" si="0"/>
        <v>64692</v>
      </c>
      <c r="D28" s="71">
        <v>0</v>
      </c>
      <c r="E28" s="72">
        <f t="shared" si="1"/>
        <v>7251</v>
      </c>
      <c r="F28" s="71">
        <v>0</v>
      </c>
      <c r="G28" s="73">
        <v>7251</v>
      </c>
      <c r="H28" s="71">
        <v>48556</v>
      </c>
      <c r="I28" s="71">
        <v>4362</v>
      </c>
      <c r="J28" s="71">
        <v>4523</v>
      </c>
      <c r="K28" s="73">
        <v>0</v>
      </c>
      <c r="L28" s="72">
        <f t="shared" si="2"/>
        <v>0</v>
      </c>
      <c r="M28" s="71">
        <v>0</v>
      </c>
      <c r="N28" s="71">
        <v>0</v>
      </c>
      <c r="O28" s="73">
        <v>0</v>
      </c>
      <c r="P28" s="74">
        <v>0</v>
      </c>
      <c r="Q28" s="74">
        <v>0</v>
      </c>
      <c r="R28" s="74">
        <v>0</v>
      </c>
      <c r="S28" s="74">
        <f t="shared" si="3"/>
        <v>64692</v>
      </c>
      <c r="T28" s="74">
        <v>0</v>
      </c>
      <c r="U28" s="74">
        <f t="shared" si="4"/>
        <v>64692</v>
      </c>
      <c r="V28" s="74">
        <v>0</v>
      </c>
    </row>
    <row r="29" spans="2:22" x14ac:dyDescent="0.25">
      <c r="B29" s="38" t="s">
        <v>95</v>
      </c>
      <c r="C29" s="71">
        <f t="shared" si="0"/>
        <v>3672</v>
      </c>
      <c r="D29" s="71">
        <v>1528</v>
      </c>
      <c r="E29" s="72">
        <f t="shared" si="1"/>
        <v>408</v>
      </c>
      <c r="F29" s="71">
        <v>168</v>
      </c>
      <c r="G29" s="73">
        <v>240</v>
      </c>
      <c r="H29" s="71">
        <v>904</v>
      </c>
      <c r="I29" s="71">
        <v>192</v>
      </c>
      <c r="J29" s="71">
        <v>640</v>
      </c>
      <c r="K29" s="73">
        <v>0</v>
      </c>
      <c r="L29" s="72">
        <f t="shared" si="2"/>
        <v>1516</v>
      </c>
      <c r="M29" s="71">
        <v>462</v>
      </c>
      <c r="N29" s="71">
        <v>565</v>
      </c>
      <c r="O29" s="73">
        <v>489</v>
      </c>
      <c r="P29" s="74">
        <v>0</v>
      </c>
      <c r="Q29" s="74">
        <v>0</v>
      </c>
      <c r="R29" s="74">
        <v>0</v>
      </c>
      <c r="S29" s="74">
        <f t="shared" si="3"/>
        <v>5188</v>
      </c>
      <c r="T29" s="74">
        <v>0</v>
      </c>
      <c r="U29" s="74">
        <f t="shared" si="4"/>
        <v>5188</v>
      </c>
      <c r="V29" s="74">
        <v>0</v>
      </c>
    </row>
    <row r="30" spans="2:22" x14ac:dyDescent="0.25">
      <c r="B30" s="38" t="s">
        <v>97</v>
      </c>
      <c r="C30" s="71">
        <f t="shared" si="0"/>
        <v>113</v>
      </c>
      <c r="D30" s="71">
        <v>113</v>
      </c>
      <c r="E30" s="72">
        <f t="shared" si="1"/>
        <v>0</v>
      </c>
      <c r="F30" s="71">
        <v>0</v>
      </c>
      <c r="G30" s="73">
        <v>0</v>
      </c>
      <c r="H30" s="71">
        <v>0</v>
      </c>
      <c r="I30" s="71">
        <v>0</v>
      </c>
      <c r="J30" s="71">
        <v>0</v>
      </c>
      <c r="K30" s="73">
        <v>0</v>
      </c>
      <c r="L30" s="72">
        <f t="shared" si="2"/>
        <v>10346</v>
      </c>
      <c r="M30" s="71">
        <v>4063</v>
      </c>
      <c r="N30" s="71">
        <v>711</v>
      </c>
      <c r="O30" s="73">
        <v>5572</v>
      </c>
      <c r="P30" s="74">
        <v>4687</v>
      </c>
      <c r="Q30" s="74">
        <v>0</v>
      </c>
      <c r="R30" s="74">
        <v>0</v>
      </c>
      <c r="S30" s="74">
        <f t="shared" si="3"/>
        <v>15146</v>
      </c>
      <c r="T30" s="74">
        <v>0</v>
      </c>
      <c r="U30" s="74">
        <f t="shared" si="4"/>
        <v>15146</v>
      </c>
      <c r="V30" s="74">
        <v>0</v>
      </c>
    </row>
    <row r="31" spans="2:22" x14ac:dyDescent="0.25">
      <c r="B31" s="38" t="s">
        <v>99</v>
      </c>
      <c r="C31" s="71">
        <f t="shared" si="0"/>
        <v>195055.15235000002</v>
      </c>
      <c r="D31" s="71">
        <v>168788.52405000001</v>
      </c>
      <c r="E31" s="72">
        <f t="shared" si="1"/>
        <v>26266.6283</v>
      </c>
      <c r="F31" s="71">
        <v>26266.6283</v>
      </c>
      <c r="G31" s="73">
        <v>0</v>
      </c>
      <c r="H31" s="71">
        <v>0</v>
      </c>
      <c r="I31" s="71">
        <v>0</v>
      </c>
      <c r="J31" s="71">
        <v>0</v>
      </c>
      <c r="K31" s="73">
        <v>0</v>
      </c>
      <c r="L31" s="72">
        <f t="shared" si="2"/>
        <v>0</v>
      </c>
      <c r="M31" s="71">
        <v>0</v>
      </c>
      <c r="N31" s="71">
        <v>0</v>
      </c>
      <c r="O31" s="73">
        <v>0</v>
      </c>
      <c r="P31" s="74">
        <v>0</v>
      </c>
      <c r="Q31" s="74">
        <v>0</v>
      </c>
      <c r="R31" s="74">
        <v>0</v>
      </c>
      <c r="S31" s="74">
        <f t="shared" si="3"/>
        <v>195055.15235000002</v>
      </c>
      <c r="T31" s="74">
        <v>0</v>
      </c>
      <c r="U31" s="74">
        <f t="shared" si="4"/>
        <v>195055.15235000002</v>
      </c>
      <c r="V31" s="74">
        <v>0</v>
      </c>
    </row>
    <row r="32" spans="2:22" ht="15.75" thickBot="1" x14ac:dyDescent="0.3">
      <c r="B32" s="3" t="s">
        <v>101</v>
      </c>
      <c r="C32" s="75">
        <f>SUM(D32,F32:K32)</f>
        <v>21641.160000000003</v>
      </c>
      <c r="D32" s="75">
        <v>19002.38</v>
      </c>
      <c r="E32" s="76">
        <f>SUM(F32:G32)</f>
        <v>113.2</v>
      </c>
      <c r="F32" s="75">
        <v>0</v>
      </c>
      <c r="G32" s="77">
        <v>113.2</v>
      </c>
      <c r="H32" s="75">
        <v>901.81</v>
      </c>
      <c r="I32" s="75">
        <v>522.9</v>
      </c>
      <c r="J32" s="75">
        <v>0</v>
      </c>
      <c r="K32" s="77">
        <v>1100.8699999999999</v>
      </c>
      <c r="L32" s="76">
        <f>SUM(M32:O32)</f>
        <v>0</v>
      </c>
      <c r="M32" s="75">
        <v>0</v>
      </c>
      <c r="N32" s="75">
        <v>0</v>
      </c>
      <c r="O32" s="77">
        <v>0</v>
      </c>
      <c r="P32" s="78">
        <v>0</v>
      </c>
      <c r="Q32" s="78">
        <v>0</v>
      </c>
      <c r="R32" s="78">
        <v>0</v>
      </c>
      <c r="S32" s="78">
        <f>SUM(D32,F32:G32,H32:K32,M32:O32,P32,Q32,R32)</f>
        <v>21641.160000000003</v>
      </c>
      <c r="T32" s="78">
        <v>0</v>
      </c>
      <c r="U32" s="78">
        <f>S32+T32</f>
        <v>21641.160000000003</v>
      </c>
      <c r="V32" s="78">
        <v>0</v>
      </c>
    </row>
    <row r="36" spans="2:22" ht="15.75" thickBot="1" x14ac:dyDescent="0.3"/>
    <row r="37" spans="2:22" s="67" customFormat="1" ht="75" x14ac:dyDescent="0.25">
      <c r="B37" s="66" t="s">
        <v>23</v>
      </c>
      <c r="C37" s="62" t="s">
        <v>0</v>
      </c>
      <c r="D37" s="62" t="s">
        <v>1</v>
      </c>
      <c r="E37" s="63" t="s">
        <v>37</v>
      </c>
      <c r="F37" s="62" t="s">
        <v>2</v>
      </c>
      <c r="G37" s="64" t="s">
        <v>3</v>
      </c>
      <c r="H37" s="62" t="s">
        <v>4</v>
      </c>
      <c r="I37" s="62" t="s">
        <v>5</v>
      </c>
      <c r="J37" s="62" t="s">
        <v>6</v>
      </c>
      <c r="K37" s="64" t="s">
        <v>7</v>
      </c>
      <c r="L37" s="63" t="s">
        <v>8</v>
      </c>
      <c r="M37" s="62" t="s">
        <v>9</v>
      </c>
      <c r="N37" s="62" t="s">
        <v>10</v>
      </c>
      <c r="O37" s="64" t="s">
        <v>11</v>
      </c>
      <c r="P37" s="65" t="s">
        <v>12</v>
      </c>
      <c r="Q37" s="65" t="s">
        <v>13</v>
      </c>
      <c r="R37" s="65" t="s">
        <v>14</v>
      </c>
      <c r="S37" s="65" t="s">
        <v>15</v>
      </c>
      <c r="T37" s="65" t="s">
        <v>16</v>
      </c>
      <c r="U37" s="65" t="s">
        <v>17</v>
      </c>
      <c r="V37" s="65" t="s">
        <v>18</v>
      </c>
    </row>
    <row r="38" spans="2:22" x14ac:dyDescent="0.25">
      <c r="B38" s="37" t="s">
        <v>51</v>
      </c>
      <c r="C38" s="71">
        <f>SUM(D38,F38:K38)</f>
        <v>24227.151949999999</v>
      </c>
      <c r="D38" s="71">
        <v>14150.21513</v>
      </c>
      <c r="E38" s="72">
        <f>SUM(F38:G38)</f>
        <v>3262.7016000000003</v>
      </c>
      <c r="F38" s="71">
        <v>2262.3003800000001</v>
      </c>
      <c r="G38" s="73">
        <v>1000.40122</v>
      </c>
      <c r="H38" s="71">
        <v>4171.1755599999997</v>
      </c>
      <c r="I38" s="71">
        <v>1586.9133200000001</v>
      </c>
      <c r="J38" s="71">
        <v>707</v>
      </c>
      <c r="K38" s="73">
        <v>349.14634000000001</v>
      </c>
      <c r="L38" s="72">
        <f>SUM(M38:O38)</f>
        <v>6572.0021699999998</v>
      </c>
      <c r="M38" s="71">
        <v>2139.8455100000001</v>
      </c>
      <c r="N38" s="71">
        <v>814.24390000000005</v>
      </c>
      <c r="O38" s="73">
        <v>3617.9127600000002</v>
      </c>
      <c r="P38" s="74">
        <v>0</v>
      </c>
      <c r="Q38" s="74">
        <v>89.430890000000005</v>
      </c>
      <c r="R38" s="74">
        <v>0</v>
      </c>
      <c r="S38" s="74">
        <f>SUM(D38,F38:G38,H38:K38,M38:O38,P38,Q38,R38)</f>
        <v>30888.585009999999</v>
      </c>
      <c r="T38" s="74">
        <v>0</v>
      </c>
      <c r="U38" s="74">
        <f>S38+T38</f>
        <v>30888.585009999999</v>
      </c>
      <c r="V38" s="74">
        <v>0</v>
      </c>
    </row>
    <row r="39" spans="2:22" x14ac:dyDescent="0.25">
      <c r="B39" s="38" t="s">
        <v>53</v>
      </c>
      <c r="C39" s="71">
        <f t="shared" ref="C39:C62" si="5">SUM(D39,F39:K39)</f>
        <v>7138.6387200000008</v>
      </c>
      <c r="D39" s="71">
        <v>1214.58536</v>
      </c>
      <c r="E39" s="72">
        <f t="shared" ref="E39:E62" si="6">SUM(F39:G39)</f>
        <v>3594.92211</v>
      </c>
      <c r="F39" s="71">
        <v>2030.74431</v>
      </c>
      <c r="G39" s="73">
        <v>1564.1777999999999</v>
      </c>
      <c r="H39" s="71">
        <v>117.56625</v>
      </c>
      <c r="I39" s="71">
        <v>2211.5650000000001</v>
      </c>
      <c r="J39" s="71">
        <v>0</v>
      </c>
      <c r="K39" s="73">
        <v>0</v>
      </c>
      <c r="L39" s="72">
        <f t="shared" ref="L39:L62" si="7">SUM(M39:O39)</f>
        <v>51794.763480794005</v>
      </c>
      <c r="M39" s="71">
        <v>916.8</v>
      </c>
      <c r="N39" s="71">
        <v>38582.505330794003</v>
      </c>
      <c r="O39" s="73">
        <v>12295.45815</v>
      </c>
      <c r="P39" s="74">
        <v>1503.8314863210001</v>
      </c>
      <c r="Q39" s="74">
        <v>0</v>
      </c>
      <c r="R39" s="74">
        <v>0</v>
      </c>
      <c r="S39" s="74">
        <f t="shared" ref="S39:S62" si="8">SUM(D39,F39:G39,H39:K39,M39:O39,P39,Q39,R39)</f>
        <v>60437.233687115004</v>
      </c>
      <c r="T39" s="74">
        <v>0</v>
      </c>
      <c r="U39" s="74">
        <f t="shared" ref="U39:U62" si="9">S39+T39</f>
        <v>60437.233687115004</v>
      </c>
      <c r="V39" s="74">
        <v>0</v>
      </c>
    </row>
    <row r="40" spans="2:22" x14ac:dyDescent="0.25">
      <c r="B40" s="38" t="s">
        <v>55</v>
      </c>
      <c r="C40" s="71">
        <f t="shared" si="5"/>
        <v>0</v>
      </c>
      <c r="D40" s="71">
        <v>0</v>
      </c>
      <c r="E40" s="72">
        <f t="shared" si="6"/>
        <v>0</v>
      </c>
      <c r="F40" s="71">
        <v>0</v>
      </c>
      <c r="G40" s="73">
        <v>0</v>
      </c>
      <c r="H40" s="71">
        <v>0</v>
      </c>
      <c r="I40" s="71">
        <v>0</v>
      </c>
      <c r="J40" s="71">
        <v>0</v>
      </c>
      <c r="K40" s="73">
        <v>0</v>
      </c>
      <c r="L40" s="72">
        <f t="shared" si="7"/>
        <v>0</v>
      </c>
      <c r="M40" s="71">
        <v>0</v>
      </c>
      <c r="N40" s="71">
        <v>0</v>
      </c>
      <c r="O40" s="73">
        <v>0</v>
      </c>
      <c r="P40" s="74">
        <v>1306.3941</v>
      </c>
      <c r="Q40" s="74">
        <v>0</v>
      </c>
      <c r="R40" s="74">
        <v>0</v>
      </c>
      <c r="S40" s="74">
        <f t="shared" si="8"/>
        <v>1306.3941</v>
      </c>
      <c r="T40" s="74">
        <v>0</v>
      </c>
      <c r="U40" s="74">
        <f t="shared" si="9"/>
        <v>1306.3941</v>
      </c>
      <c r="V40" s="74">
        <v>0</v>
      </c>
    </row>
    <row r="41" spans="2:22" x14ac:dyDescent="0.25">
      <c r="B41" s="38" t="s">
        <v>57</v>
      </c>
      <c r="C41" s="71">
        <f t="shared" si="5"/>
        <v>2357.88</v>
      </c>
      <c r="D41" s="71">
        <v>0</v>
      </c>
      <c r="E41" s="72">
        <f t="shared" si="6"/>
        <v>0</v>
      </c>
      <c r="F41" s="71">
        <v>0</v>
      </c>
      <c r="G41" s="73">
        <v>0</v>
      </c>
      <c r="H41" s="71">
        <v>2357.88</v>
      </c>
      <c r="I41" s="71">
        <v>0</v>
      </c>
      <c r="J41" s="71">
        <v>0</v>
      </c>
      <c r="K41" s="73">
        <v>0</v>
      </c>
      <c r="L41" s="72">
        <f t="shared" si="7"/>
        <v>4127.9344099999998</v>
      </c>
      <c r="M41" s="71">
        <v>1169.05</v>
      </c>
      <c r="N41" s="71">
        <v>1721.8300999999999</v>
      </c>
      <c r="O41" s="73">
        <v>1237.05431</v>
      </c>
      <c r="P41" s="74">
        <v>10885.08503</v>
      </c>
      <c r="Q41" s="74">
        <v>0</v>
      </c>
      <c r="R41" s="74">
        <v>0</v>
      </c>
      <c r="S41" s="74">
        <f t="shared" si="8"/>
        <v>17370.899440000001</v>
      </c>
      <c r="T41" s="74">
        <v>0</v>
      </c>
      <c r="U41" s="74">
        <f t="shared" si="9"/>
        <v>17370.899440000001</v>
      </c>
      <c r="V41" s="74">
        <v>0</v>
      </c>
    </row>
    <row r="42" spans="2:22" x14ac:dyDescent="0.25">
      <c r="B42" s="38" t="s">
        <v>59</v>
      </c>
      <c r="C42" s="71">
        <f t="shared" si="5"/>
        <v>1326.6927700000001</v>
      </c>
      <c r="D42" s="71">
        <v>0</v>
      </c>
      <c r="E42" s="72">
        <f t="shared" si="6"/>
        <v>0</v>
      </c>
      <c r="F42" s="71">
        <v>0</v>
      </c>
      <c r="G42" s="73">
        <v>0</v>
      </c>
      <c r="H42" s="71">
        <v>1326.6927700000001</v>
      </c>
      <c r="I42" s="71">
        <v>0</v>
      </c>
      <c r="J42" s="71">
        <v>0</v>
      </c>
      <c r="K42" s="73">
        <v>0</v>
      </c>
      <c r="L42" s="72">
        <f t="shared" si="7"/>
        <v>403.33545000000004</v>
      </c>
      <c r="M42" s="71">
        <v>0</v>
      </c>
      <c r="N42" s="71">
        <v>304.42500000000001</v>
      </c>
      <c r="O42" s="73">
        <v>98.910449999999997</v>
      </c>
      <c r="P42" s="74">
        <v>0</v>
      </c>
      <c r="Q42" s="74">
        <v>0</v>
      </c>
      <c r="R42" s="74">
        <v>0</v>
      </c>
      <c r="S42" s="74">
        <f t="shared" si="8"/>
        <v>1730.0282200000001</v>
      </c>
      <c r="T42" s="74">
        <v>0</v>
      </c>
      <c r="U42" s="74">
        <f t="shared" si="9"/>
        <v>1730.0282200000001</v>
      </c>
      <c r="V42" s="74">
        <v>0</v>
      </c>
    </row>
    <row r="43" spans="2:22" x14ac:dyDescent="0.25">
      <c r="B43" s="38" t="s">
        <v>61</v>
      </c>
      <c r="C43" s="71">
        <f t="shared" si="5"/>
        <v>0</v>
      </c>
      <c r="D43" s="71">
        <v>0</v>
      </c>
      <c r="E43" s="72">
        <f t="shared" si="6"/>
        <v>0</v>
      </c>
      <c r="F43" s="71">
        <v>0</v>
      </c>
      <c r="G43" s="73">
        <v>0</v>
      </c>
      <c r="H43" s="71">
        <v>0</v>
      </c>
      <c r="I43" s="71">
        <v>0</v>
      </c>
      <c r="J43" s="71">
        <v>0</v>
      </c>
      <c r="K43" s="73">
        <v>0</v>
      </c>
      <c r="L43" s="72">
        <f t="shared" si="7"/>
        <v>1237.6073699999999</v>
      </c>
      <c r="M43" s="71">
        <v>1237.6073699999999</v>
      </c>
      <c r="N43" s="71">
        <v>0</v>
      </c>
      <c r="O43" s="73">
        <v>0</v>
      </c>
      <c r="P43" s="74">
        <v>0</v>
      </c>
      <c r="Q43" s="74">
        <v>0</v>
      </c>
      <c r="R43" s="74">
        <v>0</v>
      </c>
      <c r="S43" s="74">
        <f t="shared" si="8"/>
        <v>1237.6073699999999</v>
      </c>
      <c r="T43" s="74">
        <v>0</v>
      </c>
      <c r="U43" s="74">
        <f t="shared" si="9"/>
        <v>1237.6073699999999</v>
      </c>
      <c r="V43" s="74">
        <v>0</v>
      </c>
    </row>
    <row r="44" spans="2:22" x14ac:dyDescent="0.25">
      <c r="B44" s="38" t="s">
        <v>63</v>
      </c>
      <c r="C44" s="71">
        <f t="shared" si="5"/>
        <v>831.48</v>
      </c>
      <c r="D44" s="71">
        <v>0</v>
      </c>
      <c r="E44" s="72">
        <f t="shared" si="6"/>
        <v>0</v>
      </c>
      <c r="F44" s="71">
        <v>0</v>
      </c>
      <c r="G44" s="73">
        <v>0</v>
      </c>
      <c r="H44" s="71">
        <v>0</v>
      </c>
      <c r="I44" s="71">
        <v>831.48</v>
      </c>
      <c r="J44" s="71">
        <v>0</v>
      </c>
      <c r="K44" s="73">
        <v>0</v>
      </c>
      <c r="L44" s="72">
        <f t="shared" si="7"/>
        <v>55267.995904817981</v>
      </c>
      <c r="M44" s="71">
        <v>3318.8271073179999</v>
      </c>
      <c r="N44" s="71">
        <v>45654.270427935502</v>
      </c>
      <c r="O44" s="73">
        <v>6294.8983695644802</v>
      </c>
      <c r="P44" s="74">
        <v>3269.3105999999998</v>
      </c>
      <c r="Q44" s="74">
        <v>0</v>
      </c>
      <c r="R44" s="74">
        <v>0</v>
      </c>
      <c r="S44" s="74">
        <f t="shared" si="8"/>
        <v>59368.786504817974</v>
      </c>
      <c r="T44" s="74">
        <v>0</v>
      </c>
      <c r="U44" s="74">
        <f t="shared" si="9"/>
        <v>59368.786504817974</v>
      </c>
      <c r="V44" s="74">
        <v>0</v>
      </c>
    </row>
    <row r="45" spans="2:22" x14ac:dyDescent="0.25">
      <c r="B45" s="38" t="s">
        <v>65</v>
      </c>
      <c r="C45" s="71">
        <f t="shared" si="5"/>
        <v>2231.29</v>
      </c>
      <c r="D45" s="71">
        <v>0</v>
      </c>
      <c r="E45" s="72">
        <f t="shared" si="6"/>
        <v>0</v>
      </c>
      <c r="F45" s="71">
        <v>0</v>
      </c>
      <c r="G45" s="73">
        <v>0</v>
      </c>
      <c r="H45" s="71">
        <v>0</v>
      </c>
      <c r="I45" s="71">
        <v>2231.29</v>
      </c>
      <c r="J45" s="71">
        <v>0</v>
      </c>
      <c r="K45" s="73">
        <v>0</v>
      </c>
      <c r="L45" s="72">
        <f t="shared" si="7"/>
        <v>4157.57</v>
      </c>
      <c r="M45" s="71">
        <v>0</v>
      </c>
      <c r="N45" s="71">
        <v>3706.77</v>
      </c>
      <c r="O45" s="73">
        <v>450.8</v>
      </c>
      <c r="P45" s="74">
        <v>0</v>
      </c>
      <c r="Q45" s="74">
        <v>0</v>
      </c>
      <c r="R45" s="74">
        <v>0</v>
      </c>
      <c r="S45" s="74">
        <f t="shared" si="8"/>
        <v>6388.86</v>
      </c>
      <c r="T45" s="74">
        <v>0</v>
      </c>
      <c r="U45" s="74">
        <f t="shared" si="9"/>
        <v>6388.86</v>
      </c>
      <c r="V45" s="74">
        <v>0</v>
      </c>
    </row>
    <row r="46" spans="2:22" x14ac:dyDescent="0.25">
      <c r="B46" s="38" t="s">
        <v>67</v>
      </c>
      <c r="C46" s="71">
        <f t="shared" si="5"/>
        <v>15831.96825</v>
      </c>
      <c r="D46" s="71">
        <v>8277.9857100000008</v>
      </c>
      <c r="E46" s="72">
        <f t="shared" si="6"/>
        <v>3180.8906499999998</v>
      </c>
      <c r="F46" s="71">
        <v>2030.4353699999999</v>
      </c>
      <c r="G46" s="73">
        <v>1150.4552799999999</v>
      </c>
      <c r="H46" s="71">
        <v>2781.57735</v>
      </c>
      <c r="I46" s="71">
        <v>1591.5145399999999</v>
      </c>
      <c r="J46" s="71">
        <v>0</v>
      </c>
      <c r="K46" s="73">
        <v>0</v>
      </c>
      <c r="L46" s="72">
        <f t="shared" si="7"/>
        <v>30989.693910000002</v>
      </c>
      <c r="M46" s="71">
        <v>2789.26</v>
      </c>
      <c r="N46" s="71">
        <v>22196.351320000002</v>
      </c>
      <c r="O46" s="73">
        <v>6004.08259</v>
      </c>
      <c r="P46" s="74">
        <v>1213.4883600000001</v>
      </c>
      <c r="Q46" s="74">
        <v>141.92563000000001</v>
      </c>
      <c r="R46" s="74">
        <v>0</v>
      </c>
      <c r="S46" s="74">
        <f t="shared" si="8"/>
        <v>48177.076150000001</v>
      </c>
      <c r="T46" s="74">
        <v>0</v>
      </c>
      <c r="U46" s="74">
        <f t="shared" si="9"/>
        <v>48177.076150000001</v>
      </c>
      <c r="V46" s="74">
        <v>0</v>
      </c>
    </row>
    <row r="47" spans="2:22" x14ac:dyDescent="0.25">
      <c r="B47" s="38" t="s">
        <v>69</v>
      </c>
      <c r="C47" s="71">
        <f t="shared" si="5"/>
        <v>17020.810000000001</v>
      </c>
      <c r="D47" s="71">
        <v>6075.22</v>
      </c>
      <c r="E47" s="72">
        <f t="shared" si="6"/>
        <v>1210.68</v>
      </c>
      <c r="F47" s="71">
        <v>501.85</v>
      </c>
      <c r="G47" s="73">
        <v>708.83</v>
      </c>
      <c r="H47" s="71">
        <v>5039.08</v>
      </c>
      <c r="I47" s="71">
        <v>2715.53</v>
      </c>
      <c r="J47" s="71">
        <v>1500.6</v>
      </c>
      <c r="K47" s="73">
        <v>479.7</v>
      </c>
      <c r="L47" s="72">
        <f t="shared" si="7"/>
        <v>3371.9900000000002</v>
      </c>
      <c r="M47" s="71">
        <v>880</v>
      </c>
      <c r="N47" s="71">
        <v>403.36</v>
      </c>
      <c r="O47" s="73">
        <v>2088.63</v>
      </c>
      <c r="P47" s="74">
        <v>0</v>
      </c>
      <c r="Q47" s="74">
        <v>0</v>
      </c>
      <c r="R47" s="74">
        <v>0</v>
      </c>
      <c r="S47" s="74">
        <f t="shared" si="8"/>
        <v>20392.800000000003</v>
      </c>
      <c r="T47" s="74">
        <v>0</v>
      </c>
      <c r="U47" s="74">
        <f t="shared" si="9"/>
        <v>20392.800000000003</v>
      </c>
      <c r="V47" s="74">
        <v>0</v>
      </c>
    </row>
    <row r="48" spans="2:22" x14ac:dyDescent="0.25">
      <c r="B48" s="38" t="s">
        <v>71</v>
      </c>
      <c r="C48" s="71">
        <f t="shared" si="5"/>
        <v>9635</v>
      </c>
      <c r="D48" s="71">
        <v>2758</v>
      </c>
      <c r="E48" s="72">
        <f t="shared" si="6"/>
        <v>2670</v>
      </c>
      <c r="F48" s="71">
        <v>2670</v>
      </c>
      <c r="G48" s="73">
        <v>0</v>
      </c>
      <c r="H48" s="71">
        <v>0</v>
      </c>
      <c r="I48" s="71">
        <v>4207</v>
      </c>
      <c r="J48" s="71">
        <v>0</v>
      </c>
      <c r="K48" s="73">
        <v>0</v>
      </c>
      <c r="L48" s="72">
        <f t="shared" si="7"/>
        <v>31303</v>
      </c>
      <c r="M48" s="71">
        <v>0</v>
      </c>
      <c r="N48" s="71">
        <v>0</v>
      </c>
      <c r="O48" s="73">
        <v>31303</v>
      </c>
      <c r="P48" s="74">
        <v>173</v>
      </c>
      <c r="Q48" s="74">
        <v>0</v>
      </c>
      <c r="R48" s="74">
        <v>0</v>
      </c>
      <c r="S48" s="74">
        <f t="shared" si="8"/>
        <v>41111</v>
      </c>
      <c r="T48" s="74">
        <v>0</v>
      </c>
      <c r="U48" s="74">
        <f t="shared" si="9"/>
        <v>41111</v>
      </c>
      <c r="V48" s="74">
        <v>0</v>
      </c>
    </row>
    <row r="49" spans="2:22" x14ac:dyDescent="0.25">
      <c r="B49" s="38" t="s">
        <v>73</v>
      </c>
      <c r="C49" s="71">
        <f t="shared" si="5"/>
        <v>0</v>
      </c>
      <c r="D49" s="71">
        <v>0</v>
      </c>
      <c r="E49" s="72">
        <f t="shared" si="6"/>
        <v>0</v>
      </c>
      <c r="F49" s="71">
        <v>0</v>
      </c>
      <c r="G49" s="73">
        <v>0</v>
      </c>
      <c r="H49" s="71">
        <v>0</v>
      </c>
      <c r="I49" s="71">
        <v>0</v>
      </c>
      <c r="J49" s="71">
        <v>0</v>
      </c>
      <c r="K49" s="73">
        <v>0</v>
      </c>
      <c r="L49" s="72">
        <f t="shared" si="7"/>
        <v>0</v>
      </c>
      <c r="M49" s="71">
        <v>0</v>
      </c>
      <c r="N49" s="71">
        <v>0</v>
      </c>
      <c r="O49" s="73">
        <v>0</v>
      </c>
      <c r="P49" s="74">
        <v>0</v>
      </c>
      <c r="Q49" s="74">
        <v>0</v>
      </c>
      <c r="R49" s="74">
        <v>0</v>
      </c>
      <c r="S49" s="74">
        <f t="shared" si="8"/>
        <v>0</v>
      </c>
      <c r="T49" s="74">
        <v>0</v>
      </c>
      <c r="U49" s="74">
        <f t="shared" si="9"/>
        <v>0</v>
      </c>
      <c r="V49" s="74">
        <v>0</v>
      </c>
    </row>
    <row r="50" spans="2:22" x14ac:dyDescent="0.25">
      <c r="B50" s="38" t="s">
        <v>75</v>
      </c>
      <c r="C50" s="71">
        <f t="shared" si="5"/>
        <v>7567.8735700000007</v>
      </c>
      <c r="D50" s="71">
        <v>5664.4895100000003</v>
      </c>
      <c r="E50" s="72">
        <f t="shared" si="6"/>
        <v>1903.3840600000001</v>
      </c>
      <c r="F50" s="71">
        <v>1903.3840600000001</v>
      </c>
      <c r="G50" s="73">
        <v>0</v>
      </c>
      <c r="H50" s="71">
        <v>0</v>
      </c>
      <c r="I50" s="71">
        <v>0</v>
      </c>
      <c r="J50" s="71">
        <v>0</v>
      </c>
      <c r="K50" s="73">
        <v>0</v>
      </c>
      <c r="L50" s="72">
        <f t="shared" si="7"/>
        <v>0</v>
      </c>
      <c r="M50" s="71">
        <v>0</v>
      </c>
      <c r="N50" s="71">
        <v>0</v>
      </c>
      <c r="O50" s="73">
        <v>0</v>
      </c>
      <c r="P50" s="74">
        <v>0</v>
      </c>
      <c r="Q50" s="74">
        <v>0</v>
      </c>
      <c r="R50" s="74">
        <v>0</v>
      </c>
      <c r="S50" s="74">
        <f t="shared" si="8"/>
        <v>7567.8735700000007</v>
      </c>
      <c r="T50" s="74">
        <v>0</v>
      </c>
      <c r="U50" s="74">
        <f t="shared" si="9"/>
        <v>7567.8735700000007</v>
      </c>
      <c r="V50" s="74">
        <v>0</v>
      </c>
    </row>
    <row r="51" spans="2:22" x14ac:dyDescent="0.25">
      <c r="B51" s="38" t="s">
        <v>77</v>
      </c>
      <c r="C51" s="71">
        <f t="shared" si="5"/>
        <v>0</v>
      </c>
      <c r="D51" s="71">
        <v>0</v>
      </c>
      <c r="E51" s="72">
        <f t="shared" si="6"/>
        <v>0</v>
      </c>
      <c r="F51" s="71">
        <v>0</v>
      </c>
      <c r="G51" s="73">
        <v>0</v>
      </c>
      <c r="H51" s="71">
        <v>0</v>
      </c>
      <c r="I51" s="71">
        <v>0</v>
      </c>
      <c r="J51" s="71">
        <v>0</v>
      </c>
      <c r="K51" s="73">
        <v>0</v>
      </c>
      <c r="L51" s="72">
        <f t="shared" si="7"/>
        <v>0</v>
      </c>
      <c r="M51" s="71">
        <v>0</v>
      </c>
      <c r="N51" s="71">
        <v>0</v>
      </c>
      <c r="O51" s="73">
        <v>0</v>
      </c>
      <c r="P51" s="74">
        <v>0</v>
      </c>
      <c r="Q51" s="74">
        <v>0</v>
      </c>
      <c r="R51" s="74">
        <v>0</v>
      </c>
      <c r="S51" s="74">
        <f t="shared" si="8"/>
        <v>0</v>
      </c>
      <c r="T51" s="74">
        <v>0</v>
      </c>
      <c r="U51" s="74">
        <f t="shared" si="9"/>
        <v>0</v>
      </c>
      <c r="V51" s="74">
        <v>0</v>
      </c>
    </row>
    <row r="52" spans="2:22" x14ac:dyDescent="0.25">
      <c r="B52" s="38" t="s">
        <v>79</v>
      </c>
      <c r="C52" s="71">
        <f t="shared" si="5"/>
        <v>14870.711771400001</v>
      </c>
      <c r="D52" s="71">
        <v>2495.9850000000001</v>
      </c>
      <c r="E52" s="72">
        <f t="shared" si="6"/>
        <v>198.46541999999999</v>
      </c>
      <c r="F52" s="71">
        <v>0</v>
      </c>
      <c r="G52" s="73">
        <v>198.46541999999999</v>
      </c>
      <c r="H52" s="71">
        <v>8876.4934229999999</v>
      </c>
      <c r="I52" s="71">
        <v>3155.4339283999998</v>
      </c>
      <c r="J52" s="71">
        <v>0</v>
      </c>
      <c r="K52" s="73">
        <v>144.334</v>
      </c>
      <c r="L52" s="72">
        <f t="shared" si="7"/>
        <v>38538.431023546</v>
      </c>
      <c r="M52" s="71">
        <v>1083.9027000000001</v>
      </c>
      <c r="N52" s="71">
        <v>507.81691639600001</v>
      </c>
      <c r="O52" s="73">
        <v>36946.711407149996</v>
      </c>
      <c r="P52" s="74">
        <v>6611.8180000000002</v>
      </c>
      <c r="Q52" s="74">
        <v>0</v>
      </c>
      <c r="R52" s="74">
        <v>5139.3307400000003</v>
      </c>
      <c r="S52" s="74">
        <f t="shared" si="8"/>
        <v>65160.291534945994</v>
      </c>
      <c r="T52" s="74">
        <v>0</v>
      </c>
      <c r="U52" s="74">
        <f t="shared" si="9"/>
        <v>65160.291534945994</v>
      </c>
      <c r="V52" s="74">
        <v>0</v>
      </c>
    </row>
    <row r="53" spans="2:22" x14ac:dyDescent="0.25">
      <c r="B53" s="38" t="s">
        <v>81</v>
      </c>
      <c r="C53" s="71">
        <f t="shared" si="5"/>
        <v>10835.458089999998</v>
      </c>
      <c r="D53" s="71">
        <v>4613.1386199999997</v>
      </c>
      <c r="E53" s="72">
        <f t="shared" si="6"/>
        <v>1703.77485</v>
      </c>
      <c r="F53" s="71">
        <v>1230.53235</v>
      </c>
      <c r="G53" s="73">
        <v>473.24250000000001</v>
      </c>
      <c r="H53" s="71">
        <v>1800.91769</v>
      </c>
      <c r="I53" s="71">
        <v>2112.0599299999999</v>
      </c>
      <c r="J53" s="71">
        <v>515</v>
      </c>
      <c r="K53" s="73">
        <v>90.566999999999993</v>
      </c>
      <c r="L53" s="72">
        <f t="shared" si="7"/>
        <v>12017.315319999998</v>
      </c>
      <c r="M53" s="71">
        <v>973.28264000000001</v>
      </c>
      <c r="N53" s="71">
        <v>9752.5255899999993</v>
      </c>
      <c r="O53" s="73">
        <v>1291.5070900000001</v>
      </c>
      <c r="P53" s="74">
        <v>0</v>
      </c>
      <c r="Q53" s="74">
        <v>94</v>
      </c>
      <c r="R53" s="74">
        <v>0</v>
      </c>
      <c r="S53" s="74">
        <f t="shared" si="8"/>
        <v>22946.773409999994</v>
      </c>
      <c r="T53" s="74">
        <v>0</v>
      </c>
      <c r="U53" s="74">
        <f t="shared" si="9"/>
        <v>22946.773409999994</v>
      </c>
      <c r="V53" s="74">
        <v>0</v>
      </c>
    </row>
    <row r="54" spans="2:22" x14ac:dyDescent="0.25">
      <c r="B54" s="38" t="s">
        <v>83</v>
      </c>
      <c r="C54" s="71">
        <f t="shared" si="5"/>
        <v>312</v>
      </c>
      <c r="D54" s="71">
        <v>0</v>
      </c>
      <c r="E54" s="72">
        <f t="shared" si="6"/>
        <v>0</v>
      </c>
      <c r="F54" s="71">
        <v>0</v>
      </c>
      <c r="G54" s="73">
        <v>0</v>
      </c>
      <c r="H54" s="71">
        <v>0</v>
      </c>
      <c r="I54" s="71">
        <v>312</v>
      </c>
      <c r="J54" s="71">
        <v>0</v>
      </c>
      <c r="K54" s="73">
        <v>0</v>
      </c>
      <c r="L54" s="72">
        <f t="shared" si="7"/>
        <v>450</v>
      </c>
      <c r="M54" s="71">
        <v>0</v>
      </c>
      <c r="N54" s="71">
        <v>77</v>
      </c>
      <c r="O54" s="73">
        <v>373</v>
      </c>
      <c r="P54" s="74">
        <v>0</v>
      </c>
      <c r="Q54" s="74">
        <v>298</v>
      </c>
      <c r="R54" s="74">
        <v>0</v>
      </c>
      <c r="S54" s="74">
        <f t="shared" si="8"/>
        <v>1060</v>
      </c>
      <c r="T54" s="74">
        <v>0</v>
      </c>
      <c r="U54" s="74">
        <f t="shared" si="9"/>
        <v>1060</v>
      </c>
      <c r="V54" s="74">
        <v>0</v>
      </c>
    </row>
    <row r="55" spans="2:22" x14ac:dyDescent="0.25">
      <c r="B55" s="38" t="s">
        <v>85</v>
      </c>
      <c r="C55" s="71">
        <f t="shared" si="5"/>
        <v>11609.655180000002</v>
      </c>
      <c r="D55" s="71">
        <v>2197.2865400000001</v>
      </c>
      <c r="E55" s="72">
        <f t="shared" si="6"/>
        <v>1261.5899999999999</v>
      </c>
      <c r="F55" s="71">
        <v>1261.5899999999999</v>
      </c>
      <c r="G55" s="73">
        <v>0</v>
      </c>
      <c r="H55" s="71">
        <v>4424.5815000000002</v>
      </c>
      <c r="I55" s="71">
        <v>762.14426000000003</v>
      </c>
      <c r="J55" s="71">
        <v>2964.0528800000002</v>
      </c>
      <c r="K55" s="73">
        <v>0</v>
      </c>
      <c r="L55" s="72">
        <f t="shared" si="7"/>
        <v>33460.32415</v>
      </c>
      <c r="M55" s="71">
        <v>5065.4809999999998</v>
      </c>
      <c r="N55" s="71">
        <v>10033.461450000001</v>
      </c>
      <c r="O55" s="73">
        <v>18361.381700000002</v>
      </c>
      <c r="P55" s="74">
        <v>0</v>
      </c>
      <c r="Q55" s="74">
        <v>0</v>
      </c>
      <c r="R55" s="74">
        <v>0</v>
      </c>
      <c r="S55" s="74">
        <f t="shared" si="8"/>
        <v>45069.979330000002</v>
      </c>
      <c r="T55" s="74">
        <v>0</v>
      </c>
      <c r="U55" s="74">
        <f t="shared" si="9"/>
        <v>45069.979330000002</v>
      </c>
      <c r="V55" s="74">
        <v>0</v>
      </c>
    </row>
    <row r="56" spans="2:22" x14ac:dyDescent="0.25">
      <c r="B56" s="38" t="s">
        <v>87</v>
      </c>
      <c r="C56" s="71">
        <f t="shared" si="5"/>
        <v>38436.945310000003</v>
      </c>
      <c r="D56" s="71">
        <v>18720.245350000001</v>
      </c>
      <c r="E56" s="72">
        <f t="shared" si="6"/>
        <v>6708.0123700000004</v>
      </c>
      <c r="F56" s="71">
        <v>2684.05213</v>
      </c>
      <c r="G56" s="73">
        <v>4023.9602399999999</v>
      </c>
      <c r="H56" s="71">
        <v>5419.9096600000003</v>
      </c>
      <c r="I56" s="71">
        <v>6511.9832500000002</v>
      </c>
      <c r="J56" s="71">
        <v>1076.79468</v>
      </c>
      <c r="K56" s="73">
        <v>0</v>
      </c>
      <c r="L56" s="72">
        <f t="shared" si="7"/>
        <v>53329.015230000005</v>
      </c>
      <c r="M56" s="71">
        <v>2909.3418499999998</v>
      </c>
      <c r="N56" s="71">
        <v>13258.69917</v>
      </c>
      <c r="O56" s="73">
        <v>37160.97421</v>
      </c>
      <c r="P56" s="74">
        <v>1054.85202</v>
      </c>
      <c r="Q56" s="74">
        <v>10163.574979999999</v>
      </c>
      <c r="R56" s="74">
        <v>123.95195</v>
      </c>
      <c r="S56" s="74">
        <f t="shared" si="8"/>
        <v>103108.33949000001</v>
      </c>
      <c r="T56" s="74">
        <v>0</v>
      </c>
      <c r="U56" s="74">
        <f t="shared" si="9"/>
        <v>103108.33949000001</v>
      </c>
      <c r="V56" s="74">
        <v>0</v>
      </c>
    </row>
    <row r="57" spans="2:22" x14ac:dyDescent="0.25">
      <c r="B57" s="38" t="s">
        <v>89</v>
      </c>
      <c r="C57" s="71">
        <f t="shared" si="5"/>
        <v>119189.33342</v>
      </c>
      <c r="D57" s="71">
        <v>117372.1547</v>
      </c>
      <c r="E57" s="72">
        <f t="shared" si="6"/>
        <v>839.34871999999996</v>
      </c>
      <c r="F57" s="71">
        <v>839.34871999999996</v>
      </c>
      <c r="G57" s="73">
        <v>0</v>
      </c>
      <c r="H57" s="71">
        <v>0</v>
      </c>
      <c r="I57" s="71">
        <v>0</v>
      </c>
      <c r="J57" s="71">
        <v>0</v>
      </c>
      <c r="K57" s="73">
        <v>977.83</v>
      </c>
      <c r="L57" s="72">
        <f t="shared" si="7"/>
        <v>0</v>
      </c>
      <c r="M57" s="71">
        <v>0</v>
      </c>
      <c r="N57" s="71">
        <v>0</v>
      </c>
      <c r="O57" s="73">
        <v>0</v>
      </c>
      <c r="P57" s="74">
        <v>0</v>
      </c>
      <c r="Q57" s="74">
        <v>0</v>
      </c>
      <c r="R57" s="74">
        <v>0</v>
      </c>
      <c r="S57" s="74">
        <f t="shared" si="8"/>
        <v>119189.33342</v>
      </c>
      <c r="T57" s="74">
        <v>0</v>
      </c>
      <c r="U57" s="74">
        <f t="shared" si="9"/>
        <v>119189.33342</v>
      </c>
      <c r="V57" s="74">
        <v>0</v>
      </c>
    </row>
    <row r="58" spans="2:22" x14ac:dyDescent="0.25">
      <c r="B58" s="38" t="s">
        <v>91</v>
      </c>
      <c r="C58" s="71">
        <f t="shared" si="5"/>
        <v>53621.721529999995</v>
      </c>
      <c r="D58" s="71">
        <v>42296.149089999999</v>
      </c>
      <c r="E58" s="72">
        <f t="shared" si="6"/>
        <v>5222.3929100000005</v>
      </c>
      <c r="F58" s="71">
        <v>4049.76091</v>
      </c>
      <c r="G58" s="73">
        <v>1172.6320000000001</v>
      </c>
      <c r="H58" s="71">
        <v>2294.9741800000002</v>
      </c>
      <c r="I58" s="71">
        <v>3210.2829299999999</v>
      </c>
      <c r="J58" s="71">
        <v>246</v>
      </c>
      <c r="K58" s="73">
        <v>351.92241999999999</v>
      </c>
      <c r="L58" s="72">
        <f t="shared" si="7"/>
        <v>60131.130000000005</v>
      </c>
      <c r="M58" s="71">
        <v>410.36500000000001</v>
      </c>
      <c r="N58" s="71">
        <v>46801.095070000003</v>
      </c>
      <c r="O58" s="73">
        <v>12919.66993</v>
      </c>
      <c r="P58" s="74">
        <v>2253.9836100000002</v>
      </c>
      <c r="Q58" s="74">
        <v>356.7</v>
      </c>
      <c r="R58" s="74">
        <v>0</v>
      </c>
      <c r="S58" s="74">
        <f t="shared" si="8"/>
        <v>116363.53513999999</v>
      </c>
      <c r="T58" s="74">
        <v>0</v>
      </c>
      <c r="U58" s="74">
        <f t="shared" si="9"/>
        <v>116363.53513999999</v>
      </c>
      <c r="V58" s="74">
        <v>0</v>
      </c>
    </row>
    <row r="59" spans="2:22" x14ac:dyDescent="0.25">
      <c r="B59" s="38" t="s">
        <v>93</v>
      </c>
      <c r="C59" s="71">
        <f t="shared" si="5"/>
        <v>5595</v>
      </c>
      <c r="D59" s="71">
        <v>0</v>
      </c>
      <c r="E59" s="72">
        <f t="shared" si="6"/>
        <v>0</v>
      </c>
      <c r="F59" s="71">
        <v>0</v>
      </c>
      <c r="G59" s="73">
        <v>0</v>
      </c>
      <c r="H59" s="71">
        <v>5595</v>
      </c>
      <c r="I59" s="71">
        <v>0</v>
      </c>
      <c r="J59" s="71">
        <v>0</v>
      </c>
      <c r="K59" s="73">
        <v>0</v>
      </c>
      <c r="L59" s="72">
        <f t="shared" si="7"/>
        <v>0</v>
      </c>
      <c r="M59" s="71">
        <v>0</v>
      </c>
      <c r="N59" s="71">
        <v>0</v>
      </c>
      <c r="O59" s="73">
        <v>0</v>
      </c>
      <c r="P59" s="74">
        <v>0</v>
      </c>
      <c r="Q59" s="74">
        <v>0</v>
      </c>
      <c r="R59" s="74">
        <v>0</v>
      </c>
      <c r="S59" s="74">
        <f t="shared" si="8"/>
        <v>5595</v>
      </c>
      <c r="T59" s="74">
        <v>0</v>
      </c>
      <c r="U59" s="74">
        <f t="shared" si="9"/>
        <v>5595</v>
      </c>
      <c r="V59" s="74">
        <v>0</v>
      </c>
    </row>
    <row r="60" spans="2:22" x14ac:dyDescent="0.25">
      <c r="B60" s="38" t="s">
        <v>95</v>
      </c>
      <c r="C60" s="71">
        <f t="shared" si="5"/>
        <v>973</v>
      </c>
      <c r="D60" s="71">
        <v>117</v>
      </c>
      <c r="E60" s="72">
        <f t="shared" si="6"/>
        <v>721</v>
      </c>
      <c r="F60" s="71">
        <v>721</v>
      </c>
      <c r="G60" s="73">
        <v>0</v>
      </c>
      <c r="H60" s="71">
        <v>0</v>
      </c>
      <c r="I60" s="71">
        <v>135</v>
      </c>
      <c r="J60" s="71">
        <v>0</v>
      </c>
      <c r="K60" s="73">
        <v>0</v>
      </c>
      <c r="L60" s="72">
        <f t="shared" si="7"/>
        <v>1572</v>
      </c>
      <c r="M60" s="71">
        <v>0</v>
      </c>
      <c r="N60" s="71">
        <v>789</v>
      </c>
      <c r="O60" s="73">
        <v>783</v>
      </c>
      <c r="P60" s="74">
        <v>0</v>
      </c>
      <c r="Q60" s="74">
        <v>0</v>
      </c>
      <c r="R60" s="74">
        <v>0</v>
      </c>
      <c r="S60" s="74">
        <f t="shared" si="8"/>
        <v>2545</v>
      </c>
      <c r="T60" s="74">
        <v>0</v>
      </c>
      <c r="U60" s="74">
        <f t="shared" si="9"/>
        <v>2545</v>
      </c>
      <c r="V60" s="74">
        <v>0</v>
      </c>
    </row>
    <row r="61" spans="2:22" x14ac:dyDescent="0.25">
      <c r="B61" s="38" t="s">
        <v>97</v>
      </c>
      <c r="C61" s="71">
        <f t="shared" si="5"/>
        <v>0</v>
      </c>
      <c r="D61" s="71">
        <v>0</v>
      </c>
      <c r="E61" s="72">
        <f t="shared" si="6"/>
        <v>0</v>
      </c>
      <c r="F61" s="71">
        <v>0</v>
      </c>
      <c r="G61" s="73">
        <v>0</v>
      </c>
      <c r="H61" s="71">
        <v>0</v>
      </c>
      <c r="I61" s="71">
        <v>0</v>
      </c>
      <c r="J61" s="71">
        <v>0</v>
      </c>
      <c r="K61" s="73">
        <v>0</v>
      </c>
      <c r="L61" s="72">
        <f t="shared" si="7"/>
        <v>48624</v>
      </c>
      <c r="M61" s="71">
        <v>3250</v>
      </c>
      <c r="N61" s="71">
        <v>0</v>
      </c>
      <c r="O61" s="73">
        <v>45374</v>
      </c>
      <c r="P61" s="74">
        <v>427</v>
      </c>
      <c r="Q61" s="74">
        <v>0</v>
      </c>
      <c r="R61" s="74">
        <v>0</v>
      </c>
      <c r="S61" s="74">
        <f t="shared" si="8"/>
        <v>49051</v>
      </c>
      <c r="T61" s="74">
        <v>0</v>
      </c>
      <c r="U61" s="74">
        <f t="shared" si="9"/>
        <v>49051</v>
      </c>
      <c r="V61" s="74">
        <v>0</v>
      </c>
    </row>
    <row r="62" spans="2:22" x14ac:dyDescent="0.25">
      <c r="B62" s="38" t="s">
        <v>99</v>
      </c>
      <c r="C62" s="71">
        <f t="shared" si="5"/>
        <v>0</v>
      </c>
      <c r="D62" s="71">
        <v>0</v>
      </c>
      <c r="E62" s="72">
        <f t="shared" si="6"/>
        <v>0</v>
      </c>
      <c r="F62" s="71">
        <v>0</v>
      </c>
      <c r="G62" s="73">
        <v>0</v>
      </c>
      <c r="H62" s="71">
        <v>0</v>
      </c>
      <c r="I62" s="71">
        <v>0</v>
      </c>
      <c r="J62" s="71">
        <v>0</v>
      </c>
      <c r="K62" s="73">
        <v>0</v>
      </c>
      <c r="L62" s="72">
        <f t="shared" si="7"/>
        <v>0</v>
      </c>
      <c r="M62" s="71">
        <v>0</v>
      </c>
      <c r="N62" s="71">
        <v>0</v>
      </c>
      <c r="O62" s="73">
        <v>0</v>
      </c>
      <c r="P62" s="74">
        <v>0</v>
      </c>
      <c r="Q62" s="74">
        <v>0</v>
      </c>
      <c r="R62" s="74">
        <v>0</v>
      </c>
      <c r="S62" s="74">
        <f t="shared" si="8"/>
        <v>0</v>
      </c>
      <c r="T62" s="74">
        <v>0</v>
      </c>
      <c r="U62" s="74">
        <f t="shared" si="9"/>
        <v>0</v>
      </c>
      <c r="V62" s="74">
        <v>0</v>
      </c>
    </row>
    <row r="63" spans="2:22" ht="15.75" thickBot="1" x14ac:dyDescent="0.3">
      <c r="B63" s="3" t="s">
        <v>101</v>
      </c>
      <c r="C63" s="75">
        <f>SUM(D63,F63:K63)</f>
        <v>6019.1</v>
      </c>
      <c r="D63" s="75">
        <v>6019.1</v>
      </c>
      <c r="E63" s="76">
        <f>SUM(F63:G63)</f>
        <v>0</v>
      </c>
      <c r="F63" s="75">
        <v>0</v>
      </c>
      <c r="G63" s="77">
        <v>0</v>
      </c>
      <c r="H63" s="75">
        <v>0</v>
      </c>
      <c r="I63" s="75">
        <v>0</v>
      </c>
      <c r="J63" s="75">
        <v>0</v>
      </c>
      <c r="K63" s="77">
        <v>0</v>
      </c>
      <c r="L63" s="76">
        <f>SUM(M63:O63)</f>
        <v>0</v>
      </c>
      <c r="M63" s="75">
        <v>0</v>
      </c>
      <c r="N63" s="75">
        <v>0</v>
      </c>
      <c r="O63" s="77">
        <v>0</v>
      </c>
      <c r="P63" s="78">
        <v>0</v>
      </c>
      <c r="Q63" s="78">
        <v>0</v>
      </c>
      <c r="R63" s="78">
        <v>0</v>
      </c>
      <c r="S63" s="78">
        <f>SUM(D63,F63:G63,H63:K63,M63:O63,P63,Q63,R63)</f>
        <v>6019.1</v>
      </c>
      <c r="T63" s="78">
        <v>0</v>
      </c>
      <c r="U63" s="78">
        <f>S63+T63</f>
        <v>6019.1</v>
      </c>
      <c r="V63" s="78">
        <v>0</v>
      </c>
    </row>
    <row r="66" spans="2:12" ht="21" x14ac:dyDescent="0.35">
      <c r="B66" s="4" t="s">
        <v>34</v>
      </c>
    </row>
    <row r="67" spans="2:12" ht="15.75" thickBot="1" x14ac:dyDescent="0.3"/>
    <row r="68" spans="2:12" ht="72.75" x14ac:dyDescent="0.25">
      <c r="B68" s="12" t="s">
        <v>28</v>
      </c>
      <c r="C68" s="79" t="s">
        <v>24</v>
      </c>
      <c r="D68" s="80" t="s">
        <v>29</v>
      </c>
      <c r="E68" s="80" t="s">
        <v>30</v>
      </c>
      <c r="F68" s="81" t="s">
        <v>25</v>
      </c>
      <c r="G68" s="82" t="s">
        <v>8</v>
      </c>
      <c r="H68" s="82" t="s">
        <v>12</v>
      </c>
      <c r="I68" s="83" t="s">
        <v>38</v>
      </c>
      <c r="J68" s="84" t="s">
        <v>26</v>
      </c>
      <c r="K68" s="85"/>
      <c r="L68" s="84" t="s">
        <v>27</v>
      </c>
    </row>
    <row r="69" spans="2:12" x14ac:dyDescent="0.25">
      <c r="B69" s="37" t="s">
        <v>51</v>
      </c>
      <c r="C69" s="71">
        <f t="shared" ref="C69:C96" si="10">SUM(D69:F69)</f>
        <v>19</v>
      </c>
      <c r="D69" s="86">
        <v>17</v>
      </c>
      <c r="E69" s="86">
        <v>2</v>
      </c>
      <c r="F69" s="87">
        <v>0</v>
      </c>
      <c r="G69" s="88">
        <v>0</v>
      </c>
      <c r="H69" s="88">
        <v>0</v>
      </c>
      <c r="I69" s="88">
        <v>21</v>
      </c>
      <c r="J69" s="88">
        <v>0</v>
      </c>
      <c r="K69" s="89"/>
      <c r="L69" s="90">
        <f t="shared" ref="L69:L96" si="11">SUM(C69,G69,H69,I69,J69)</f>
        <v>40</v>
      </c>
    </row>
    <row r="70" spans="2:12" x14ac:dyDescent="0.25">
      <c r="B70" s="38" t="s">
        <v>53</v>
      </c>
      <c r="C70" s="71">
        <f t="shared" si="10"/>
        <v>0</v>
      </c>
      <c r="D70" s="86">
        <v>0</v>
      </c>
      <c r="E70" s="86">
        <v>0</v>
      </c>
      <c r="F70" s="87">
        <v>0</v>
      </c>
      <c r="G70" s="88">
        <v>184</v>
      </c>
      <c r="H70" s="88">
        <v>0</v>
      </c>
      <c r="I70" s="88">
        <v>0</v>
      </c>
      <c r="J70" s="88">
        <v>0</v>
      </c>
      <c r="K70" s="89"/>
      <c r="L70" s="90">
        <f t="shared" si="11"/>
        <v>184</v>
      </c>
    </row>
    <row r="71" spans="2:12" x14ac:dyDescent="0.25">
      <c r="B71" s="38" t="s">
        <v>55</v>
      </c>
      <c r="C71" s="71">
        <f t="shared" si="10"/>
        <v>0</v>
      </c>
      <c r="D71" s="86">
        <v>0</v>
      </c>
      <c r="E71" s="86">
        <v>0</v>
      </c>
      <c r="F71" s="87">
        <v>0</v>
      </c>
      <c r="G71" s="88">
        <v>0</v>
      </c>
      <c r="H71" s="88">
        <v>0</v>
      </c>
      <c r="I71" s="88">
        <v>0</v>
      </c>
      <c r="J71" s="88">
        <v>0</v>
      </c>
      <c r="K71" s="89"/>
      <c r="L71" s="90">
        <f t="shared" si="11"/>
        <v>0</v>
      </c>
    </row>
    <row r="72" spans="2:12" x14ac:dyDescent="0.25">
      <c r="B72" s="38" t="s">
        <v>57</v>
      </c>
      <c r="C72" s="71">
        <f t="shared" si="10"/>
        <v>46</v>
      </c>
      <c r="D72" s="86">
        <v>0</v>
      </c>
      <c r="E72" s="86">
        <v>46</v>
      </c>
      <c r="F72" s="87">
        <v>0</v>
      </c>
      <c r="G72" s="88">
        <v>0</v>
      </c>
      <c r="H72" s="88">
        <v>0</v>
      </c>
      <c r="I72" s="88">
        <v>0</v>
      </c>
      <c r="J72" s="88">
        <v>0</v>
      </c>
      <c r="K72" s="89"/>
      <c r="L72" s="90">
        <f t="shared" si="11"/>
        <v>46</v>
      </c>
    </row>
    <row r="73" spans="2:12" x14ac:dyDescent="0.25">
      <c r="B73" s="38" t="s">
        <v>59</v>
      </c>
      <c r="C73" s="71">
        <f t="shared" si="10"/>
        <v>0</v>
      </c>
      <c r="D73" s="86">
        <v>0</v>
      </c>
      <c r="E73" s="86">
        <v>0</v>
      </c>
      <c r="F73" s="87">
        <v>0</v>
      </c>
      <c r="G73" s="88">
        <v>0</v>
      </c>
      <c r="H73" s="88">
        <v>0</v>
      </c>
      <c r="I73" s="88">
        <v>0</v>
      </c>
      <c r="J73" s="88">
        <v>0</v>
      </c>
      <c r="K73" s="89"/>
      <c r="L73" s="90">
        <f t="shared" si="11"/>
        <v>0</v>
      </c>
    </row>
    <row r="74" spans="2:12" x14ac:dyDescent="0.25">
      <c r="B74" s="38" t="s">
        <v>61</v>
      </c>
      <c r="C74" s="71">
        <f t="shared" si="10"/>
        <v>0</v>
      </c>
      <c r="D74" s="86">
        <v>0</v>
      </c>
      <c r="E74" s="86">
        <v>0</v>
      </c>
      <c r="F74" s="87">
        <v>0</v>
      </c>
      <c r="G74" s="88">
        <v>0</v>
      </c>
      <c r="H74" s="88">
        <v>0</v>
      </c>
      <c r="I74" s="88">
        <v>0</v>
      </c>
      <c r="J74" s="88">
        <v>0</v>
      </c>
      <c r="K74" s="89"/>
      <c r="L74" s="90">
        <f t="shared" si="11"/>
        <v>0</v>
      </c>
    </row>
    <row r="75" spans="2:12" x14ac:dyDescent="0.25">
      <c r="B75" s="38" t="s">
        <v>63</v>
      </c>
      <c r="C75" s="71">
        <f t="shared" si="10"/>
        <v>3</v>
      </c>
      <c r="D75" s="86">
        <v>0</v>
      </c>
      <c r="E75" s="86">
        <v>0</v>
      </c>
      <c r="F75" s="87">
        <v>3</v>
      </c>
      <c r="G75" s="88">
        <v>75</v>
      </c>
      <c r="H75" s="88">
        <v>0</v>
      </c>
      <c r="I75" s="88">
        <v>0</v>
      </c>
      <c r="J75" s="88">
        <v>0</v>
      </c>
      <c r="K75" s="89"/>
      <c r="L75" s="90">
        <f t="shared" si="11"/>
        <v>78</v>
      </c>
    </row>
    <row r="76" spans="2:12" x14ac:dyDescent="0.25">
      <c r="B76" s="38" t="s">
        <v>65</v>
      </c>
      <c r="C76" s="71">
        <f t="shared" si="10"/>
        <v>0</v>
      </c>
      <c r="D76" s="86">
        <v>0</v>
      </c>
      <c r="E76" s="86">
        <v>0</v>
      </c>
      <c r="F76" s="87">
        <v>0</v>
      </c>
      <c r="G76" s="88">
        <v>0</v>
      </c>
      <c r="H76" s="88">
        <v>0</v>
      </c>
      <c r="I76" s="88">
        <v>0</v>
      </c>
      <c r="J76" s="88">
        <v>0</v>
      </c>
      <c r="K76" s="89"/>
      <c r="L76" s="90">
        <f t="shared" si="11"/>
        <v>0</v>
      </c>
    </row>
    <row r="77" spans="2:12" x14ac:dyDescent="0.25">
      <c r="B77" s="38" t="s">
        <v>67</v>
      </c>
      <c r="C77" s="71">
        <f t="shared" si="10"/>
        <v>0</v>
      </c>
      <c r="D77" s="86">
        <v>0</v>
      </c>
      <c r="E77" s="86">
        <v>0</v>
      </c>
      <c r="F77" s="87">
        <v>0</v>
      </c>
      <c r="G77" s="88">
        <v>0</v>
      </c>
      <c r="H77" s="88">
        <v>0</v>
      </c>
      <c r="I77" s="88">
        <v>0</v>
      </c>
      <c r="J77" s="88">
        <v>0</v>
      </c>
      <c r="K77" s="89"/>
      <c r="L77" s="90">
        <f t="shared" si="11"/>
        <v>0</v>
      </c>
    </row>
    <row r="78" spans="2:12" x14ac:dyDescent="0.25">
      <c r="B78" s="38" t="s">
        <v>69</v>
      </c>
      <c r="C78" s="71">
        <f t="shared" si="10"/>
        <v>0</v>
      </c>
      <c r="D78" s="86">
        <v>0</v>
      </c>
      <c r="E78" s="86">
        <v>0</v>
      </c>
      <c r="F78" s="87">
        <v>0</v>
      </c>
      <c r="G78" s="88">
        <v>0</v>
      </c>
      <c r="H78" s="88">
        <v>0</v>
      </c>
      <c r="I78" s="88">
        <v>0</v>
      </c>
      <c r="J78" s="88">
        <v>0</v>
      </c>
      <c r="K78" s="89"/>
      <c r="L78" s="90">
        <f t="shared" si="11"/>
        <v>0</v>
      </c>
    </row>
    <row r="79" spans="2:12" x14ac:dyDescent="0.25">
      <c r="B79" s="38" t="s">
        <v>71</v>
      </c>
      <c r="C79" s="71">
        <f t="shared" si="10"/>
        <v>129</v>
      </c>
      <c r="D79" s="86">
        <v>129</v>
      </c>
      <c r="E79" s="86">
        <v>0</v>
      </c>
      <c r="F79" s="87">
        <v>0</v>
      </c>
      <c r="G79" s="88">
        <v>0</v>
      </c>
      <c r="H79" s="88">
        <v>0</v>
      </c>
      <c r="I79" s="88">
        <v>0</v>
      </c>
      <c r="J79" s="88">
        <v>0</v>
      </c>
      <c r="K79" s="89"/>
      <c r="L79" s="90">
        <f t="shared" si="11"/>
        <v>129</v>
      </c>
    </row>
    <row r="80" spans="2:12" x14ac:dyDescent="0.25">
      <c r="B80" s="38" t="s">
        <v>73</v>
      </c>
      <c r="C80" s="71">
        <f t="shared" si="10"/>
        <v>0</v>
      </c>
      <c r="D80" s="86">
        <v>0</v>
      </c>
      <c r="E80" s="86">
        <v>0</v>
      </c>
      <c r="F80" s="87">
        <v>0</v>
      </c>
      <c r="G80" s="88">
        <v>0</v>
      </c>
      <c r="H80" s="88">
        <v>0</v>
      </c>
      <c r="I80" s="88">
        <v>0</v>
      </c>
      <c r="J80" s="88">
        <v>0</v>
      </c>
      <c r="K80" s="89"/>
      <c r="L80" s="90">
        <f t="shared" si="11"/>
        <v>0</v>
      </c>
    </row>
    <row r="81" spans="2:12" x14ac:dyDescent="0.25">
      <c r="B81" s="38" t="s">
        <v>75</v>
      </c>
      <c r="C81" s="71">
        <f t="shared" si="10"/>
        <v>9397</v>
      </c>
      <c r="D81" s="86">
        <v>7540</v>
      </c>
      <c r="E81" s="86">
        <v>1855</v>
      </c>
      <c r="F81" s="87">
        <v>2</v>
      </c>
      <c r="G81" s="88">
        <v>0</v>
      </c>
      <c r="H81" s="88">
        <v>0</v>
      </c>
      <c r="I81" s="88">
        <v>0</v>
      </c>
      <c r="J81" s="88">
        <v>0</v>
      </c>
      <c r="K81" s="89"/>
      <c r="L81" s="90">
        <f t="shared" si="11"/>
        <v>9397</v>
      </c>
    </row>
    <row r="82" spans="2:12" x14ac:dyDescent="0.25">
      <c r="B82" s="38" t="s">
        <v>77</v>
      </c>
      <c r="C82" s="71">
        <f t="shared" si="10"/>
        <v>0</v>
      </c>
      <c r="D82" s="86">
        <v>0</v>
      </c>
      <c r="E82" s="86">
        <v>0</v>
      </c>
      <c r="F82" s="87">
        <v>0</v>
      </c>
      <c r="G82" s="88">
        <v>0</v>
      </c>
      <c r="H82" s="88">
        <v>0</v>
      </c>
      <c r="I82" s="88">
        <v>0</v>
      </c>
      <c r="J82" s="88">
        <v>0</v>
      </c>
      <c r="K82" s="89"/>
      <c r="L82" s="90">
        <f t="shared" si="11"/>
        <v>0</v>
      </c>
    </row>
    <row r="83" spans="2:12" x14ac:dyDescent="0.25">
      <c r="B83" s="38" t="s">
        <v>79</v>
      </c>
      <c r="C83" s="71">
        <f t="shared" si="10"/>
        <v>0</v>
      </c>
      <c r="D83" s="86">
        <v>0</v>
      </c>
      <c r="E83" s="86">
        <v>0</v>
      </c>
      <c r="F83" s="87">
        <v>0</v>
      </c>
      <c r="G83" s="88">
        <v>0</v>
      </c>
      <c r="H83" s="88">
        <v>0</v>
      </c>
      <c r="I83" s="88">
        <v>0</v>
      </c>
      <c r="J83" s="88">
        <v>0</v>
      </c>
      <c r="K83" s="89"/>
      <c r="L83" s="90">
        <f t="shared" si="11"/>
        <v>0</v>
      </c>
    </row>
    <row r="84" spans="2:12" x14ac:dyDescent="0.25">
      <c r="B84" s="38" t="s">
        <v>81</v>
      </c>
      <c r="C84" s="71">
        <f t="shared" si="10"/>
        <v>33</v>
      </c>
      <c r="D84" s="86">
        <v>33</v>
      </c>
      <c r="E84" s="86">
        <v>0</v>
      </c>
      <c r="F84" s="87">
        <v>0</v>
      </c>
      <c r="G84" s="88">
        <v>0</v>
      </c>
      <c r="H84" s="88">
        <v>0</v>
      </c>
      <c r="I84" s="88">
        <v>0</v>
      </c>
      <c r="J84" s="88">
        <v>0</v>
      </c>
      <c r="K84" s="89"/>
      <c r="L84" s="90">
        <f t="shared" si="11"/>
        <v>33</v>
      </c>
    </row>
    <row r="85" spans="2:12" x14ac:dyDescent="0.25">
      <c r="B85" s="38" t="s">
        <v>83</v>
      </c>
      <c r="C85" s="71">
        <f t="shared" si="10"/>
        <v>0</v>
      </c>
      <c r="D85" s="86">
        <v>0</v>
      </c>
      <c r="E85" s="86">
        <v>0</v>
      </c>
      <c r="F85" s="87">
        <v>0</v>
      </c>
      <c r="G85" s="88">
        <v>0</v>
      </c>
      <c r="H85" s="88">
        <v>0</v>
      </c>
      <c r="I85" s="88">
        <v>0</v>
      </c>
      <c r="J85" s="88">
        <v>0</v>
      </c>
      <c r="K85" s="89"/>
      <c r="L85" s="90">
        <f t="shared" si="11"/>
        <v>0</v>
      </c>
    </row>
    <row r="86" spans="2:12" x14ac:dyDescent="0.25">
      <c r="B86" s="38" t="s">
        <v>85</v>
      </c>
      <c r="C86" s="71">
        <f t="shared" si="10"/>
        <v>360</v>
      </c>
      <c r="D86" s="86">
        <v>298</v>
      </c>
      <c r="E86" s="86">
        <v>62</v>
      </c>
      <c r="F86" s="87">
        <v>0</v>
      </c>
      <c r="G86" s="88">
        <v>27</v>
      </c>
      <c r="H86" s="88">
        <v>0</v>
      </c>
      <c r="I86" s="88">
        <v>0</v>
      </c>
      <c r="J86" s="88">
        <v>0</v>
      </c>
      <c r="K86" s="89"/>
      <c r="L86" s="90">
        <f t="shared" si="11"/>
        <v>387</v>
      </c>
    </row>
    <row r="87" spans="2:12" x14ac:dyDescent="0.25">
      <c r="B87" s="38" t="s">
        <v>87</v>
      </c>
      <c r="C87" s="71">
        <f t="shared" si="10"/>
        <v>1897</v>
      </c>
      <c r="D87" s="86">
        <v>1861</v>
      </c>
      <c r="E87" s="86">
        <v>6</v>
      </c>
      <c r="F87" s="87">
        <v>30</v>
      </c>
      <c r="G87" s="88">
        <v>43</v>
      </c>
      <c r="H87" s="88">
        <v>0</v>
      </c>
      <c r="I87" s="88">
        <v>0</v>
      </c>
      <c r="J87" s="88">
        <v>0</v>
      </c>
      <c r="K87" s="89"/>
      <c r="L87" s="90">
        <f t="shared" si="11"/>
        <v>1940</v>
      </c>
    </row>
    <row r="88" spans="2:12" x14ac:dyDescent="0.25">
      <c r="B88" s="38" t="s">
        <v>89</v>
      </c>
      <c r="C88" s="71">
        <f t="shared" si="10"/>
        <v>6599</v>
      </c>
      <c r="D88" s="86">
        <v>6534</v>
      </c>
      <c r="E88" s="86">
        <v>0</v>
      </c>
      <c r="F88" s="87">
        <v>65</v>
      </c>
      <c r="G88" s="88">
        <v>0</v>
      </c>
      <c r="H88" s="88">
        <v>0</v>
      </c>
      <c r="I88" s="88">
        <v>0</v>
      </c>
      <c r="J88" s="88">
        <v>0</v>
      </c>
      <c r="K88" s="89"/>
      <c r="L88" s="90">
        <f t="shared" si="11"/>
        <v>6599</v>
      </c>
    </row>
    <row r="89" spans="2:12" x14ac:dyDescent="0.25">
      <c r="B89" s="38" t="s">
        <v>91</v>
      </c>
      <c r="C89" s="71">
        <f t="shared" si="10"/>
        <v>569</v>
      </c>
      <c r="D89" s="86">
        <v>552</v>
      </c>
      <c r="E89" s="86">
        <v>7</v>
      </c>
      <c r="F89" s="87">
        <v>10</v>
      </c>
      <c r="G89" s="88">
        <v>80</v>
      </c>
      <c r="H89" s="88">
        <v>0</v>
      </c>
      <c r="I89" s="88">
        <v>0</v>
      </c>
      <c r="J89" s="88">
        <v>0</v>
      </c>
      <c r="K89" s="89"/>
      <c r="L89" s="90">
        <f t="shared" si="11"/>
        <v>649</v>
      </c>
    </row>
    <row r="90" spans="2:12" x14ac:dyDescent="0.25">
      <c r="B90" s="38" t="s">
        <v>93</v>
      </c>
      <c r="C90" s="71">
        <f t="shared" si="10"/>
        <v>0</v>
      </c>
      <c r="D90" s="86">
        <v>0</v>
      </c>
      <c r="E90" s="86">
        <v>0</v>
      </c>
      <c r="F90" s="87">
        <v>0</v>
      </c>
      <c r="G90" s="88">
        <v>0</v>
      </c>
      <c r="H90" s="88">
        <v>0</v>
      </c>
      <c r="I90" s="88">
        <v>0</v>
      </c>
      <c r="J90" s="88">
        <v>0</v>
      </c>
      <c r="K90" s="89"/>
      <c r="L90" s="90">
        <f t="shared" si="11"/>
        <v>0</v>
      </c>
    </row>
    <row r="91" spans="2:12" x14ac:dyDescent="0.25">
      <c r="B91" s="38" t="s">
        <v>95</v>
      </c>
      <c r="C91" s="71">
        <f t="shared" si="10"/>
        <v>0</v>
      </c>
      <c r="D91" s="86">
        <v>0</v>
      </c>
      <c r="E91" s="86">
        <v>0</v>
      </c>
      <c r="F91" s="87">
        <v>0</v>
      </c>
      <c r="G91" s="88">
        <v>0</v>
      </c>
      <c r="H91" s="88">
        <v>0</v>
      </c>
      <c r="I91" s="88">
        <v>0</v>
      </c>
      <c r="J91" s="88">
        <v>0</v>
      </c>
      <c r="K91" s="89"/>
      <c r="L91" s="90">
        <f t="shared" si="11"/>
        <v>0</v>
      </c>
    </row>
    <row r="92" spans="2:12" x14ac:dyDescent="0.25">
      <c r="B92" s="38" t="s">
        <v>97</v>
      </c>
      <c r="C92" s="71">
        <f t="shared" si="10"/>
        <v>0</v>
      </c>
      <c r="D92" s="86">
        <v>0</v>
      </c>
      <c r="E92" s="86">
        <v>0</v>
      </c>
      <c r="F92" s="87">
        <v>0</v>
      </c>
      <c r="G92" s="88">
        <v>0</v>
      </c>
      <c r="H92" s="88">
        <v>0</v>
      </c>
      <c r="I92" s="88">
        <v>0</v>
      </c>
      <c r="J92" s="88">
        <v>0</v>
      </c>
      <c r="K92" s="89"/>
      <c r="L92" s="90">
        <f t="shared" si="11"/>
        <v>0</v>
      </c>
    </row>
    <row r="93" spans="2:12" x14ac:dyDescent="0.25">
      <c r="B93" s="38" t="s">
        <v>99</v>
      </c>
      <c r="C93" s="71">
        <f t="shared" si="10"/>
        <v>0</v>
      </c>
      <c r="D93" s="86">
        <v>0</v>
      </c>
      <c r="E93" s="86">
        <v>0</v>
      </c>
      <c r="F93" s="87">
        <v>0</v>
      </c>
      <c r="G93" s="88">
        <v>0</v>
      </c>
      <c r="H93" s="88">
        <v>0</v>
      </c>
      <c r="I93" s="88">
        <v>0</v>
      </c>
      <c r="J93" s="88">
        <v>0</v>
      </c>
      <c r="K93" s="89"/>
      <c r="L93" s="90">
        <f t="shared" si="11"/>
        <v>0</v>
      </c>
    </row>
    <row r="94" spans="2:12" x14ac:dyDescent="0.25">
      <c r="B94" s="38" t="s">
        <v>101</v>
      </c>
      <c r="C94" s="71">
        <f t="shared" si="10"/>
        <v>0</v>
      </c>
      <c r="D94" s="86">
        <v>0</v>
      </c>
      <c r="E94" s="86">
        <v>0</v>
      </c>
      <c r="F94" s="87">
        <v>0</v>
      </c>
      <c r="G94" s="88">
        <v>0</v>
      </c>
      <c r="H94" s="88">
        <v>0</v>
      </c>
      <c r="I94" s="88">
        <v>0</v>
      </c>
      <c r="J94" s="88">
        <v>0</v>
      </c>
      <c r="K94" s="89"/>
      <c r="L94" s="90">
        <f t="shared" si="11"/>
        <v>0</v>
      </c>
    </row>
    <row r="95" spans="2:12" x14ac:dyDescent="0.25">
      <c r="B95" s="2"/>
      <c r="C95" s="71">
        <f t="shared" si="10"/>
        <v>0</v>
      </c>
      <c r="D95" s="86"/>
      <c r="E95" s="86"/>
      <c r="F95" s="87"/>
      <c r="G95" s="88"/>
      <c r="H95" s="88"/>
      <c r="I95" s="88"/>
      <c r="J95" s="88"/>
      <c r="K95" s="89"/>
      <c r="L95" s="90">
        <f t="shared" si="11"/>
        <v>0</v>
      </c>
    </row>
    <row r="96" spans="2:12" ht="15.75" thickBot="1" x14ac:dyDescent="0.3">
      <c r="B96" s="3"/>
      <c r="C96" s="75">
        <f t="shared" si="10"/>
        <v>0</v>
      </c>
      <c r="D96" s="91"/>
      <c r="E96" s="91"/>
      <c r="F96" s="92"/>
      <c r="G96" s="93"/>
      <c r="H96" s="93"/>
      <c r="I96" s="93"/>
      <c r="J96" s="93"/>
      <c r="K96" s="94"/>
      <c r="L96" s="95">
        <f t="shared" si="11"/>
        <v>0</v>
      </c>
    </row>
    <row r="99" spans="2:12" ht="15.75" thickBot="1" x14ac:dyDescent="0.3"/>
    <row r="100" spans="2:12" ht="72.75" x14ac:dyDescent="0.25">
      <c r="B100" s="12" t="s">
        <v>31</v>
      </c>
      <c r="C100" s="79" t="s">
        <v>24</v>
      </c>
      <c r="D100" s="80" t="s">
        <v>29</v>
      </c>
      <c r="E100" s="80" t="s">
        <v>30</v>
      </c>
      <c r="F100" s="81" t="s">
        <v>25</v>
      </c>
      <c r="G100" s="82" t="s">
        <v>8</v>
      </c>
      <c r="H100" s="82" t="s">
        <v>12</v>
      </c>
      <c r="I100" s="83" t="s">
        <v>38</v>
      </c>
      <c r="J100" s="84" t="s">
        <v>26</v>
      </c>
      <c r="K100" s="85"/>
      <c r="L100" s="84" t="s">
        <v>27</v>
      </c>
    </row>
    <row r="101" spans="2:12" x14ac:dyDescent="0.25">
      <c r="B101" s="37" t="s">
        <v>51</v>
      </c>
      <c r="C101" s="71">
        <f t="shared" ref="C101:C128" si="12">SUM(D101:F101)</f>
        <v>1386.6982</v>
      </c>
      <c r="D101" s="86">
        <v>735.47753</v>
      </c>
      <c r="E101" s="86">
        <v>651.22067000000004</v>
      </c>
      <c r="F101" s="87">
        <v>0</v>
      </c>
      <c r="G101" s="88">
        <v>0</v>
      </c>
      <c r="H101" s="88">
        <v>0</v>
      </c>
      <c r="I101" s="88">
        <v>966.31212000000005</v>
      </c>
      <c r="J101" s="88">
        <v>0</v>
      </c>
      <c r="K101" s="89"/>
      <c r="L101" s="96">
        <f t="shared" ref="L101:L128" si="13">SUM(C101,G101,H101,I101,J101)</f>
        <v>2353.0103200000003</v>
      </c>
    </row>
    <row r="102" spans="2:12" x14ac:dyDescent="0.25">
      <c r="B102" s="38" t="s">
        <v>53</v>
      </c>
      <c r="C102" s="71">
        <f t="shared" si="12"/>
        <v>0</v>
      </c>
      <c r="D102" s="86">
        <v>0</v>
      </c>
      <c r="E102" s="86">
        <v>0</v>
      </c>
      <c r="F102" s="87">
        <v>0</v>
      </c>
      <c r="G102" s="88">
        <v>49883.952601060002</v>
      </c>
      <c r="H102" s="88">
        <v>0</v>
      </c>
      <c r="I102" s="88">
        <v>0</v>
      </c>
      <c r="J102" s="88">
        <v>0</v>
      </c>
      <c r="K102" s="89"/>
      <c r="L102" s="96">
        <f t="shared" si="13"/>
        <v>49883.952601060002</v>
      </c>
    </row>
    <row r="103" spans="2:12" x14ac:dyDescent="0.25">
      <c r="B103" s="38" t="s">
        <v>55</v>
      </c>
      <c r="C103" s="71">
        <f t="shared" si="12"/>
        <v>0</v>
      </c>
      <c r="D103" s="86">
        <v>0</v>
      </c>
      <c r="E103" s="86">
        <v>0</v>
      </c>
      <c r="F103" s="87">
        <v>0</v>
      </c>
      <c r="G103" s="88">
        <v>0</v>
      </c>
      <c r="H103" s="88">
        <v>0</v>
      </c>
      <c r="I103" s="88">
        <v>0</v>
      </c>
      <c r="J103" s="88">
        <v>0</v>
      </c>
      <c r="K103" s="89"/>
      <c r="L103" s="96">
        <f t="shared" si="13"/>
        <v>0</v>
      </c>
    </row>
    <row r="104" spans="2:12" x14ac:dyDescent="0.25">
      <c r="B104" s="38" t="s">
        <v>57</v>
      </c>
      <c r="C104" s="71">
        <f t="shared" si="12"/>
        <v>9038.6630700000005</v>
      </c>
      <c r="D104" s="86">
        <v>0</v>
      </c>
      <c r="E104" s="86">
        <v>9038.6630700000005</v>
      </c>
      <c r="F104" s="87">
        <v>0</v>
      </c>
      <c r="G104" s="88">
        <v>0</v>
      </c>
      <c r="H104" s="88">
        <v>0</v>
      </c>
      <c r="I104" s="88">
        <v>0</v>
      </c>
      <c r="J104" s="88">
        <v>0</v>
      </c>
      <c r="K104" s="89"/>
      <c r="L104" s="96">
        <f t="shared" si="13"/>
        <v>9038.6630700000005</v>
      </c>
    </row>
    <row r="105" spans="2:12" x14ac:dyDescent="0.25">
      <c r="B105" s="38" t="s">
        <v>59</v>
      </c>
      <c r="C105" s="71">
        <f t="shared" si="12"/>
        <v>0</v>
      </c>
      <c r="D105" s="86">
        <v>0</v>
      </c>
      <c r="E105" s="86">
        <v>0</v>
      </c>
      <c r="F105" s="87">
        <v>0</v>
      </c>
      <c r="G105" s="88">
        <v>0</v>
      </c>
      <c r="H105" s="88">
        <v>0</v>
      </c>
      <c r="I105" s="88">
        <v>0</v>
      </c>
      <c r="J105" s="88">
        <v>0</v>
      </c>
      <c r="K105" s="89"/>
      <c r="L105" s="96">
        <f t="shared" si="13"/>
        <v>0</v>
      </c>
    </row>
    <row r="106" spans="2:12" x14ac:dyDescent="0.25">
      <c r="B106" s="38" t="s">
        <v>61</v>
      </c>
      <c r="C106" s="71">
        <f t="shared" si="12"/>
        <v>0</v>
      </c>
      <c r="D106" s="86">
        <v>0</v>
      </c>
      <c r="E106" s="86">
        <v>0</v>
      </c>
      <c r="F106" s="87">
        <v>0</v>
      </c>
      <c r="G106" s="88">
        <v>0</v>
      </c>
      <c r="H106" s="88">
        <v>0</v>
      </c>
      <c r="I106" s="88">
        <v>0</v>
      </c>
      <c r="J106" s="88">
        <v>0</v>
      </c>
      <c r="K106" s="89"/>
      <c r="L106" s="96">
        <f t="shared" si="13"/>
        <v>0</v>
      </c>
    </row>
    <row r="107" spans="2:12" x14ac:dyDescent="0.25">
      <c r="B107" s="38" t="s">
        <v>63</v>
      </c>
      <c r="C107" s="71">
        <f t="shared" si="12"/>
        <v>547.76233182363001</v>
      </c>
      <c r="D107" s="86">
        <v>0</v>
      </c>
      <c r="E107" s="86">
        <v>0</v>
      </c>
      <c r="F107" s="87">
        <v>547.76233182363001</v>
      </c>
      <c r="G107" s="88">
        <v>22277.612977115099</v>
      </c>
      <c r="H107" s="88">
        <v>0</v>
      </c>
      <c r="I107" s="88">
        <v>0</v>
      </c>
      <c r="J107" s="88">
        <v>0</v>
      </c>
      <c r="K107" s="89"/>
      <c r="L107" s="96">
        <f t="shared" si="13"/>
        <v>22825.375308938728</v>
      </c>
    </row>
    <row r="108" spans="2:12" x14ac:dyDescent="0.25">
      <c r="B108" s="38" t="s">
        <v>65</v>
      </c>
      <c r="C108" s="71">
        <f t="shared" si="12"/>
        <v>0</v>
      </c>
      <c r="D108" s="86">
        <v>0</v>
      </c>
      <c r="E108" s="86">
        <v>0</v>
      </c>
      <c r="F108" s="87">
        <v>0</v>
      </c>
      <c r="G108" s="88">
        <v>0</v>
      </c>
      <c r="H108" s="88">
        <v>0</v>
      </c>
      <c r="I108" s="88">
        <v>0</v>
      </c>
      <c r="J108" s="88">
        <v>0</v>
      </c>
      <c r="K108" s="89"/>
      <c r="L108" s="96">
        <f t="shared" si="13"/>
        <v>0</v>
      </c>
    </row>
    <row r="109" spans="2:12" x14ac:dyDescent="0.25">
      <c r="B109" s="38" t="s">
        <v>67</v>
      </c>
      <c r="C109" s="71">
        <f t="shared" si="12"/>
        <v>0</v>
      </c>
      <c r="D109" s="86">
        <v>0</v>
      </c>
      <c r="E109" s="86">
        <v>0</v>
      </c>
      <c r="F109" s="87">
        <v>0</v>
      </c>
      <c r="G109" s="88">
        <v>0</v>
      </c>
      <c r="H109" s="88">
        <v>0</v>
      </c>
      <c r="I109" s="88">
        <v>0</v>
      </c>
      <c r="J109" s="88">
        <v>0</v>
      </c>
      <c r="K109" s="89"/>
      <c r="L109" s="96">
        <f t="shared" si="13"/>
        <v>0</v>
      </c>
    </row>
    <row r="110" spans="2:12" x14ac:dyDescent="0.25">
      <c r="B110" s="38" t="s">
        <v>69</v>
      </c>
      <c r="C110" s="71">
        <f t="shared" si="12"/>
        <v>0</v>
      </c>
      <c r="D110" s="86">
        <v>0</v>
      </c>
      <c r="E110" s="86">
        <v>0</v>
      </c>
      <c r="F110" s="87">
        <v>0</v>
      </c>
      <c r="G110" s="88">
        <v>0</v>
      </c>
      <c r="H110" s="88">
        <v>0</v>
      </c>
      <c r="I110" s="88">
        <v>0</v>
      </c>
      <c r="J110" s="88">
        <v>0</v>
      </c>
      <c r="K110" s="89"/>
      <c r="L110" s="96">
        <f t="shared" si="13"/>
        <v>0</v>
      </c>
    </row>
    <row r="111" spans="2:12" x14ac:dyDescent="0.25">
      <c r="B111" s="38" t="s">
        <v>71</v>
      </c>
      <c r="C111" s="71">
        <f t="shared" si="12"/>
        <v>24787.197810000001</v>
      </c>
      <c r="D111" s="86">
        <v>24787.197810000001</v>
      </c>
      <c r="E111" s="86">
        <v>0</v>
      </c>
      <c r="F111" s="87">
        <v>0</v>
      </c>
      <c r="G111" s="88">
        <v>0</v>
      </c>
      <c r="H111" s="88">
        <v>0</v>
      </c>
      <c r="I111" s="88">
        <v>0</v>
      </c>
      <c r="J111" s="88">
        <v>0</v>
      </c>
      <c r="K111" s="89"/>
      <c r="L111" s="96">
        <f t="shared" si="13"/>
        <v>24787.197810000001</v>
      </c>
    </row>
    <row r="112" spans="2:12" x14ac:dyDescent="0.25">
      <c r="B112" s="38" t="s">
        <v>73</v>
      </c>
      <c r="C112" s="71">
        <f t="shared" si="12"/>
        <v>0</v>
      </c>
      <c r="D112" s="86">
        <v>0</v>
      </c>
      <c r="E112" s="86">
        <v>0</v>
      </c>
      <c r="F112" s="87">
        <v>0</v>
      </c>
      <c r="G112" s="88">
        <v>0</v>
      </c>
      <c r="H112" s="88">
        <v>0</v>
      </c>
      <c r="I112" s="88">
        <v>0</v>
      </c>
      <c r="J112" s="88">
        <v>0</v>
      </c>
      <c r="K112" s="89"/>
      <c r="L112" s="96">
        <f t="shared" si="13"/>
        <v>0</v>
      </c>
    </row>
    <row r="113" spans="2:12" x14ac:dyDescent="0.25">
      <c r="B113" s="38" t="s">
        <v>75</v>
      </c>
      <c r="C113" s="71">
        <f t="shared" si="12"/>
        <v>2598765.1449099891</v>
      </c>
      <c r="D113" s="86">
        <v>2116966.4781499901</v>
      </c>
      <c r="E113" s="86">
        <v>356613.38626999903</v>
      </c>
      <c r="F113" s="87">
        <v>125185.28049</v>
      </c>
      <c r="G113" s="88">
        <v>0</v>
      </c>
      <c r="H113" s="88">
        <v>0</v>
      </c>
      <c r="I113" s="88">
        <v>0</v>
      </c>
      <c r="J113" s="88">
        <v>0</v>
      </c>
      <c r="K113" s="89"/>
      <c r="L113" s="96">
        <f t="shared" si="13"/>
        <v>2598765.1449099891</v>
      </c>
    </row>
    <row r="114" spans="2:12" x14ac:dyDescent="0.25">
      <c r="B114" s="38" t="s">
        <v>77</v>
      </c>
      <c r="C114" s="71">
        <f t="shared" si="12"/>
        <v>0</v>
      </c>
      <c r="D114" s="86">
        <v>0</v>
      </c>
      <c r="E114" s="86">
        <v>0</v>
      </c>
      <c r="F114" s="87">
        <v>0</v>
      </c>
      <c r="G114" s="88">
        <v>0</v>
      </c>
      <c r="H114" s="88">
        <v>0</v>
      </c>
      <c r="I114" s="88">
        <v>0</v>
      </c>
      <c r="J114" s="88">
        <v>0</v>
      </c>
      <c r="K114" s="89"/>
      <c r="L114" s="96">
        <f t="shared" si="13"/>
        <v>0</v>
      </c>
    </row>
    <row r="115" spans="2:12" x14ac:dyDescent="0.25">
      <c r="B115" s="38" t="s">
        <v>79</v>
      </c>
      <c r="C115" s="71">
        <f t="shared" si="12"/>
        <v>0</v>
      </c>
      <c r="D115" s="86">
        <v>0</v>
      </c>
      <c r="E115" s="86">
        <v>0</v>
      </c>
      <c r="F115" s="87">
        <v>0</v>
      </c>
      <c r="G115" s="88">
        <v>0</v>
      </c>
      <c r="H115" s="88">
        <v>0</v>
      </c>
      <c r="I115" s="88">
        <v>0</v>
      </c>
      <c r="J115" s="88">
        <v>0</v>
      </c>
      <c r="K115" s="89"/>
      <c r="L115" s="96">
        <f t="shared" si="13"/>
        <v>0</v>
      </c>
    </row>
    <row r="116" spans="2:12" x14ac:dyDescent="0.25">
      <c r="B116" s="38" t="s">
        <v>81</v>
      </c>
      <c r="C116" s="71">
        <f t="shared" si="12"/>
        <v>839.19632000000001</v>
      </c>
      <c r="D116" s="86">
        <v>839.19632000000001</v>
      </c>
      <c r="E116" s="86">
        <v>0</v>
      </c>
      <c r="F116" s="87">
        <v>0</v>
      </c>
      <c r="G116" s="88">
        <v>0</v>
      </c>
      <c r="H116" s="88">
        <v>0</v>
      </c>
      <c r="I116" s="88">
        <v>0</v>
      </c>
      <c r="J116" s="88">
        <v>0</v>
      </c>
      <c r="K116" s="89"/>
      <c r="L116" s="96">
        <f t="shared" si="13"/>
        <v>839.19632000000001</v>
      </c>
    </row>
    <row r="117" spans="2:12" x14ac:dyDescent="0.25">
      <c r="B117" s="38" t="s">
        <v>83</v>
      </c>
      <c r="C117" s="71">
        <f t="shared" si="12"/>
        <v>0</v>
      </c>
      <c r="D117" s="86">
        <v>0</v>
      </c>
      <c r="E117" s="86">
        <v>0</v>
      </c>
      <c r="F117" s="87">
        <v>0</v>
      </c>
      <c r="G117" s="88">
        <v>0</v>
      </c>
      <c r="H117" s="88">
        <v>0</v>
      </c>
      <c r="I117" s="88">
        <v>0</v>
      </c>
      <c r="J117" s="88">
        <v>0</v>
      </c>
      <c r="K117" s="89"/>
      <c r="L117" s="96">
        <f t="shared" si="13"/>
        <v>0</v>
      </c>
    </row>
    <row r="118" spans="2:12" x14ac:dyDescent="0.25">
      <c r="B118" s="38" t="s">
        <v>85</v>
      </c>
      <c r="C118" s="71">
        <f t="shared" si="12"/>
        <v>55853.247251599998</v>
      </c>
      <c r="D118" s="86">
        <v>40922.419035200001</v>
      </c>
      <c r="E118" s="86">
        <v>14930.828216399999</v>
      </c>
      <c r="F118" s="87">
        <v>0</v>
      </c>
      <c r="G118" s="88">
        <v>11818.457727999999</v>
      </c>
      <c r="H118" s="88">
        <v>0</v>
      </c>
      <c r="I118" s="88">
        <v>0</v>
      </c>
      <c r="J118" s="88">
        <v>0</v>
      </c>
      <c r="K118" s="89"/>
      <c r="L118" s="96">
        <f t="shared" si="13"/>
        <v>67671.704979599992</v>
      </c>
    </row>
    <row r="119" spans="2:12" x14ac:dyDescent="0.25">
      <c r="B119" s="38" t="s">
        <v>87</v>
      </c>
      <c r="C119" s="71">
        <f t="shared" si="12"/>
        <v>334873.93</v>
      </c>
      <c r="D119" s="86">
        <v>332075.81</v>
      </c>
      <c r="E119" s="86">
        <v>679.9</v>
      </c>
      <c r="F119" s="87">
        <v>2118.2199999999998</v>
      </c>
      <c r="G119" s="88">
        <v>11483.34</v>
      </c>
      <c r="H119" s="88">
        <v>0</v>
      </c>
      <c r="I119" s="88">
        <v>0</v>
      </c>
      <c r="J119" s="88">
        <v>0</v>
      </c>
      <c r="K119" s="89"/>
      <c r="L119" s="96">
        <f t="shared" si="13"/>
        <v>346357.27</v>
      </c>
    </row>
    <row r="120" spans="2:12" x14ac:dyDescent="0.25">
      <c r="B120" s="38" t="s">
        <v>89</v>
      </c>
      <c r="C120" s="71">
        <f t="shared" si="12"/>
        <v>1114268.4727699999</v>
      </c>
      <c r="D120" s="86">
        <v>1111520.41282</v>
      </c>
      <c r="E120" s="86">
        <v>0</v>
      </c>
      <c r="F120" s="87">
        <v>2748.0599499999998</v>
      </c>
      <c r="G120" s="88">
        <v>0</v>
      </c>
      <c r="H120" s="88">
        <v>0</v>
      </c>
      <c r="I120" s="88">
        <v>0</v>
      </c>
      <c r="J120" s="88">
        <v>0</v>
      </c>
      <c r="K120" s="89"/>
      <c r="L120" s="96">
        <f t="shared" si="13"/>
        <v>1114268.4727699999</v>
      </c>
    </row>
    <row r="121" spans="2:12" x14ac:dyDescent="0.25">
      <c r="B121" s="38" t="s">
        <v>91</v>
      </c>
      <c r="C121" s="71">
        <f t="shared" si="12"/>
        <v>106539.36253</v>
      </c>
      <c r="D121" s="86">
        <v>104970.37426</v>
      </c>
      <c r="E121" s="86">
        <v>572.90164000000004</v>
      </c>
      <c r="F121" s="87">
        <v>996.08663000000001</v>
      </c>
      <c r="G121" s="88">
        <v>14727.934440000001</v>
      </c>
      <c r="H121" s="88">
        <v>0</v>
      </c>
      <c r="I121" s="88">
        <v>0</v>
      </c>
      <c r="J121" s="88">
        <v>0</v>
      </c>
      <c r="K121" s="89"/>
      <c r="L121" s="96">
        <f t="shared" si="13"/>
        <v>121267.29697</v>
      </c>
    </row>
    <row r="122" spans="2:12" x14ac:dyDescent="0.25">
      <c r="B122" s="38" t="s">
        <v>93</v>
      </c>
      <c r="C122" s="71">
        <f t="shared" si="12"/>
        <v>0</v>
      </c>
      <c r="D122" s="86">
        <v>0</v>
      </c>
      <c r="E122" s="86">
        <v>0</v>
      </c>
      <c r="F122" s="87">
        <v>0</v>
      </c>
      <c r="G122" s="88">
        <v>0</v>
      </c>
      <c r="H122" s="88">
        <v>0</v>
      </c>
      <c r="I122" s="88">
        <v>0</v>
      </c>
      <c r="J122" s="88">
        <v>0</v>
      </c>
      <c r="K122" s="89"/>
      <c r="L122" s="96">
        <f t="shared" si="13"/>
        <v>0</v>
      </c>
    </row>
    <row r="123" spans="2:12" x14ac:dyDescent="0.25">
      <c r="B123" s="38" t="s">
        <v>95</v>
      </c>
      <c r="C123" s="71">
        <f t="shared" si="12"/>
        <v>0</v>
      </c>
      <c r="D123" s="86">
        <v>0</v>
      </c>
      <c r="E123" s="86">
        <v>0</v>
      </c>
      <c r="F123" s="87">
        <v>0</v>
      </c>
      <c r="G123" s="88">
        <v>0</v>
      </c>
      <c r="H123" s="88">
        <v>0</v>
      </c>
      <c r="I123" s="88">
        <v>0</v>
      </c>
      <c r="J123" s="88">
        <v>0</v>
      </c>
      <c r="K123" s="89"/>
      <c r="L123" s="96">
        <f t="shared" si="13"/>
        <v>0</v>
      </c>
    </row>
    <row r="124" spans="2:12" x14ac:dyDescent="0.25">
      <c r="B124" s="38" t="s">
        <v>97</v>
      </c>
      <c r="C124" s="71">
        <f t="shared" si="12"/>
        <v>0</v>
      </c>
      <c r="D124" s="86">
        <v>0</v>
      </c>
      <c r="E124" s="86">
        <v>0</v>
      </c>
      <c r="F124" s="87">
        <v>0</v>
      </c>
      <c r="G124" s="88">
        <v>0</v>
      </c>
      <c r="H124" s="88">
        <v>0</v>
      </c>
      <c r="I124" s="88">
        <v>0</v>
      </c>
      <c r="J124" s="88">
        <v>0</v>
      </c>
      <c r="K124" s="89"/>
      <c r="L124" s="96">
        <f t="shared" si="13"/>
        <v>0</v>
      </c>
    </row>
    <row r="125" spans="2:12" x14ac:dyDescent="0.25">
      <c r="B125" s="38" t="s">
        <v>99</v>
      </c>
      <c r="C125" s="71">
        <f t="shared" si="12"/>
        <v>0</v>
      </c>
      <c r="D125" s="86">
        <v>0</v>
      </c>
      <c r="E125" s="86">
        <v>0</v>
      </c>
      <c r="F125" s="87">
        <v>0</v>
      </c>
      <c r="G125" s="88">
        <v>0</v>
      </c>
      <c r="H125" s="88">
        <v>0</v>
      </c>
      <c r="I125" s="88">
        <v>0</v>
      </c>
      <c r="J125" s="88">
        <v>0</v>
      </c>
      <c r="K125" s="89"/>
      <c r="L125" s="96">
        <f t="shared" si="13"/>
        <v>0</v>
      </c>
    </row>
    <row r="126" spans="2:12" x14ac:dyDescent="0.25">
      <c r="B126" s="38" t="s">
        <v>101</v>
      </c>
      <c r="C126" s="71">
        <f t="shared" si="12"/>
        <v>0</v>
      </c>
      <c r="D126" s="86">
        <v>0</v>
      </c>
      <c r="E126" s="86">
        <v>0</v>
      </c>
      <c r="F126" s="87">
        <v>0</v>
      </c>
      <c r="G126" s="88">
        <v>0</v>
      </c>
      <c r="H126" s="88">
        <v>0</v>
      </c>
      <c r="I126" s="88">
        <v>0</v>
      </c>
      <c r="J126" s="88">
        <v>0</v>
      </c>
      <c r="K126" s="89"/>
      <c r="L126" s="96">
        <f t="shared" si="13"/>
        <v>0</v>
      </c>
    </row>
    <row r="127" spans="2:12" x14ac:dyDescent="0.25">
      <c r="B127" s="2"/>
      <c r="C127" s="71">
        <f t="shared" si="12"/>
        <v>0</v>
      </c>
      <c r="D127" s="86"/>
      <c r="E127" s="86"/>
      <c r="F127" s="87"/>
      <c r="G127" s="88"/>
      <c r="H127" s="88"/>
      <c r="I127" s="88"/>
      <c r="J127" s="88"/>
      <c r="K127" s="89"/>
      <c r="L127" s="96">
        <f t="shared" si="13"/>
        <v>0</v>
      </c>
    </row>
    <row r="128" spans="2:12" ht="15.75" thickBot="1" x14ac:dyDescent="0.3">
      <c r="B128" s="3"/>
      <c r="C128" s="75">
        <f t="shared" si="12"/>
        <v>0</v>
      </c>
      <c r="D128" s="91"/>
      <c r="E128" s="91"/>
      <c r="F128" s="92"/>
      <c r="G128" s="93"/>
      <c r="H128" s="93"/>
      <c r="I128" s="93"/>
      <c r="J128" s="93"/>
      <c r="K128" s="94"/>
      <c r="L128" s="97">
        <f t="shared" si="13"/>
        <v>0</v>
      </c>
    </row>
    <row r="132" spans="1:10" x14ac:dyDescent="0.25">
      <c r="A132" s="98" t="s">
        <v>40</v>
      </c>
      <c r="B132" s="99" t="s">
        <v>41</v>
      </c>
      <c r="C132" s="100" t="s">
        <v>42</v>
      </c>
      <c r="D132" s="100" t="s">
        <v>43</v>
      </c>
      <c r="E132" s="100" t="s">
        <v>44</v>
      </c>
      <c r="F132" s="100" t="s">
        <v>45</v>
      </c>
      <c r="G132" s="100" t="s">
        <v>46</v>
      </c>
      <c r="H132" s="100" t="s">
        <v>47</v>
      </c>
      <c r="I132" s="100" t="s">
        <v>48</v>
      </c>
      <c r="J132" s="100" t="s">
        <v>49</v>
      </c>
    </row>
    <row r="133" spans="1:10" ht="90" x14ac:dyDescent="0.25">
      <c r="A133" s="98" t="s">
        <v>50</v>
      </c>
      <c r="B133" s="99" t="s">
        <v>51</v>
      </c>
      <c r="C133" s="100" t="s">
        <v>51</v>
      </c>
      <c r="D133" s="100" t="s">
        <v>51</v>
      </c>
      <c r="E133" s="100" t="s">
        <v>52</v>
      </c>
      <c r="F133" s="101">
        <v>46065.346030092594</v>
      </c>
      <c r="G133" s="100">
        <v>26</v>
      </c>
      <c r="H133" s="100">
        <v>26</v>
      </c>
      <c r="I133" s="100">
        <v>23</v>
      </c>
      <c r="J133" s="100">
        <v>11</v>
      </c>
    </row>
    <row r="134" spans="1:10" ht="90" x14ac:dyDescent="0.25">
      <c r="A134" s="98" t="s">
        <v>50</v>
      </c>
      <c r="B134" s="99" t="s">
        <v>53</v>
      </c>
      <c r="C134" s="100" t="s">
        <v>53</v>
      </c>
      <c r="D134" s="100" t="s">
        <v>53</v>
      </c>
      <c r="E134" s="100" t="s">
        <v>54</v>
      </c>
      <c r="F134" s="101">
        <v>46065.018287037034</v>
      </c>
      <c r="G134" s="100">
        <v>26</v>
      </c>
      <c r="H134" s="100">
        <v>26</v>
      </c>
      <c r="I134" s="100">
        <v>23</v>
      </c>
      <c r="J134" s="100">
        <v>11</v>
      </c>
    </row>
    <row r="135" spans="1:10" ht="90" x14ac:dyDescent="0.25">
      <c r="A135" s="98" t="s">
        <v>50</v>
      </c>
      <c r="B135" s="99" t="s">
        <v>55</v>
      </c>
      <c r="C135" s="100" t="s">
        <v>55</v>
      </c>
      <c r="D135" s="100"/>
      <c r="E135" s="100" t="s">
        <v>56</v>
      </c>
      <c r="F135" s="101">
        <v>46150.426979166667</v>
      </c>
      <c r="G135" s="100">
        <v>26</v>
      </c>
      <c r="H135" s="100">
        <v>26</v>
      </c>
      <c r="I135" s="100">
        <v>23</v>
      </c>
      <c r="J135" s="100">
        <v>11</v>
      </c>
    </row>
    <row r="136" spans="1:10" ht="105" x14ac:dyDescent="0.25">
      <c r="A136" s="98" t="s">
        <v>50</v>
      </c>
      <c r="B136" s="99" t="s">
        <v>57</v>
      </c>
      <c r="C136" s="100" t="s">
        <v>57</v>
      </c>
      <c r="D136" s="100" t="s">
        <v>57</v>
      </c>
      <c r="E136" s="100" t="s">
        <v>58</v>
      </c>
      <c r="F136" s="101">
        <v>46065.018495370372</v>
      </c>
      <c r="G136" s="100">
        <v>26</v>
      </c>
      <c r="H136" s="100">
        <v>26</v>
      </c>
      <c r="I136" s="100">
        <v>23</v>
      </c>
      <c r="J136" s="100">
        <v>11</v>
      </c>
    </row>
    <row r="137" spans="1:10" ht="90" x14ac:dyDescent="0.25">
      <c r="A137" s="98" t="s">
        <v>50</v>
      </c>
      <c r="B137" s="99" t="s">
        <v>59</v>
      </c>
      <c r="C137" s="100" t="s">
        <v>59</v>
      </c>
      <c r="D137" s="100"/>
      <c r="E137" s="100" t="s">
        <v>60</v>
      </c>
      <c r="F137" s="101">
        <v>46065.018703703703</v>
      </c>
      <c r="G137" s="100">
        <v>26</v>
      </c>
      <c r="H137" s="100">
        <v>26</v>
      </c>
      <c r="I137" s="100">
        <v>23</v>
      </c>
      <c r="J137" s="100">
        <v>11</v>
      </c>
    </row>
    <row r="138" spans="1:10" ht="60" x14ac:dyDescent="0.25">
      <c r="A138" s="98" t="s">
        <v>50</v>
      </c>
      <c r="B138" s="99" t="s">
        <v>61</v>
      </c>
      <c r="C138" s="100" t="s">
        <v>61</v>
      </c>
      <c r="D138" s="100"/>
      <c r="E138" s="100" t="s">
        <v>62</v>
      </c>
      <c r="F138" s="101">
        <v>46065.022326388891</v>
      </c>
      <c r="G138" s="100">
        <v>26</v>
      </c>
      <c r="H138" s="100">
        <v>26</v>
      </c>
      <c r="I138" s="100">
        <v>23</v>
      </c>
      <c r="J138" s="100">
        <v>11</v>
      </c>
    </row>
    <row r="139" spans="1:10" ht="105" x14ac:dyDescent="0.25">
      <c r="A139" s="98" t="s">
        <v>50</v>
      </c>
      <c r="B139" s="99" t="s">
        <v>63</v>
      </c>
      <c r="C139" s="100" t="s">
        <v>63</v>
      </c>
      <c r="D139" s="100" t="s">
        <v>63</v>
      </c>
      <c r="E139" s="100" t="s">
        <v>64</v>
      </c>
      <c r="F139" s="101">
        <v>46065.019004629627</v>
      </c>
      <c r="G139" s="100">
        <v>26</v>
      </c>
      <c r="H139" s="100">
        <v>26</v>
      </c>
      <c r="I139" s="100">
        <v>23</v>
      </c>
      <c r="J139" s="100">
        <v>11</v>
      </c>
    </row>
    <row r="140" spans="1:10" ht="60" x14ac:dyDescent="0.25">
      <c r="A140" s="98" t="s">
        <v>50</v>
      </c>
      <c r="B140" s="99" t="s">
        <v>65</v>
      </c>
      <c r="C140" s="100" t="s">
        <v>65</v>
      </c>
      <c r="D140" s="100"/>
      <c r="E140" s="100" t="s">
        <v>66</v>
      </c>
      <c r="F140" s="101">
        <v>46065.018888888888</v>
      </c>
      <c r="G140" s="100">
        <v>26</v>
      </c>
      <c r="H140" s="100">
        <v>26</v>
      </c>
      <c r="I140" s="100">
        <v>23</v>
      </c>
      <c r="J140" s="100">
        <v>11</v>
      </c>
    </row>
    <row r="141" spans="1:10" ht="75" x14ac:dyDescent="0.25">
      <c r="A141" s="98" t="s">
        <v>50</v>
      </c>
      <c r="B141" s="99" t="s">
        <v>67</v>
      </c>
      <c r="C141" s="100" t="s">
        <v>67</v>
      </c>
      <c r="D141" s="100"/>
      <c r="E141" s="100" t="s">
        <v>68</v>
      </c>
      <c r="F141" s="101">
        <v>46065.019178240742</v>
      </c>
      <c r="G141" s="100">
        <v>26</v>
      </c>
      <c r="H141" s="100">
        <v>26</v>
      </c>
      <c r="I141" s="100">
        <v>23</v>
      </c>
      <c r="J141" s="100">
        <v>11</v>
      </c>
    </row>
    <row r="142" spans="1:10" ht="90" x14ac:dyDescent="0.25">
      <c r="A142" s="98" t="s">
        <v>50</v>
      </c>
      <c r="B142" s="99" t="s">
        <v>69</v>
      </c>
      <c r="C142" s="100" t="s">
        <v>69</v>
      </c>
      <c r="D142" s="100"/>
      <c r="E142" s="100" t="s">
        <v>70</v>
      </c>
      <c r="F142" s="101">
        <v>46065.019386574073</v>
      </c>
      <c r="G142" s="100">
        <v>26</v>
      </c>
      <c r="H142" s="100">
        <v>26</v>
      </c>
      <c r="I142" s="100">
        <v>23</v>
      </c>
      <c r="J142" s="100">
        <v>11</v>
      </c>
    </row>
    <row r="143" spans="1:10" ht="75" x14ac:dyDescent="0.25">
      <c r="A143" s="98" t="s">
        <v>50</v>
      </c>
      <c r="B143" s="99" t="s">
        <v>71</v>
      </c>
      <c r="C143" s="100" t="s">
        <v>71</v>
      </c>
      <c r="D143" s="100" t="s">
        <v>71</v>
      </c>
      <c r="E143" s="100" t="s">
        <v>72</v>
      </c>
      <c r="F143" s="101">
        <v>46065.019583333335</v>
      </c>
      <c r="G143" s="100">
        <v>26</v>
      </c>
      <c r="H143" s="100">
        <v>26</v>
      </c>
      <c r="I143" s="100">
        <v>23</v>
      </c>
      <c r="J143" s="100">
        <v>11</v>
      </c>
    </row>
    <row r="144" spans="1:10" ht="45" x14ac:dyDescent="0.25">
      <c r="A144" s="98" t="s">
        <v>50</v>
      </c>
      <c r="B144" s="99" t="s">
        <v>73</v>
      </c>
      <c r="C144" s="100"/>
      <c r="D144" s="100"/>
      <c r="E144" s="100" t="s">
        <v>74</v>
      </c>
      <c r="F144" s="101">
        <v>46065.019780092596</v>
      </c>
      <c r="G144" s="100">
        <v>26</v>
      </c>
      <c r="H144" s="100">
        <v>26</v>
      </c>
      <c r="I144" s="100">
        <v>23</v>
      </c>
      <c r="J144" s="100">
        <v>11</v>
      </c>
    </row>
    <row r="145" spans="1:10" ht="120" x14ac:dyDescent="0.25">
      <c r="A145" s="98" t="s">
        <v>50</v>
      </c>
      <c r="B145" s="99" t="s">
        <v>75</v>
      </c>
      <c r="C145" s="100" t="s">
        <v>75</v>
      </c>
      <c r="D145" s="100" t="s">
        <v>75</v>
      </c>
      <c r="E145" s="100" t="s">
        <v>76</v>
      </c>
      <c r="F145" s="101">
        <v>46065.019988425927</v>
      </c>
      <c r="G145" s="100">
        <v>26</v>
      </c>
      <c r="H145" s="100">
        <v>26</v>
      </c>
      <c r="I145" s="100">
        <v>23</v>
      </c>
      <c r="J145" s="100">
        <v>11</v>
      </c>
    </row>
    <row r="146" spans="1:10" ht="90" x14ac:dyDescent="0.25">
      <c r="A146" s="98" t="s">
        <v>50</v>
      </c>
      <c r="B146" s="99" t="s">
        <v>77</v>
      </c>
      <c r="C146" s="100"/>
      <c r="D146" s="100"/>
      <c r="E146" s="100" t="s">
        <v>78</v>
      </c>
      <c r="F146" s="101">
        <v>46065.020196759258</v>
      </c>
      <c r="G146" s="100">
        <v>26</v>
      </c>
      <c r="H146" s="100">
        <v>26</v>
      </c>
      <c r="I146" s="100">
        <v>23</v>
      </c>
      <c r="J146" s="100">
        <v>11</v>
      </c>
    </row>
    <row r="147" spans="1:10" ht="75" x14ac:dyDescent="0.25">
      <c r="A147" s="98" t="s">
        <v>50</v>
      </c>
      <c r="B147" s="99" t="s">
        <v>79</v>
      </c>
      <c r="C147" s="100" t="s">
        <v>79</v>
      </c>
      <c r="D147" s="100"/>
      <c r="E147" s="100" t="s">
        <v>80</v>
      </c>
      <c r="F147" s="101">
        <v>46065.020405092589</v>
      </c>
      <c r="G147" s="100">
        <v>26</v>
      </c>
      <c r="H147" s="100">
        <v>26</v>
      </c>
      <c r="I147" s="100">
        <v>23</v>
      </c>
      <c r="J147" s="100">
        <v>11</v>
      </c>
    </row>
    <row r="148" spans="1:10" ht="75" x14ac:dyDescent="0.25">
      <c r="A148" s="98" t="s">
        <v>50</v>
      </c>
      <c r="B148" s="99" t="s">
        <v>81</v>
      </c>
      <c r="C148" s="100" t="s">
        <v>81</v>
      </c>
      <c r="D148" s="100" t="s">
        <v>81</v>
      </c>
      <c r="E148" s="100" t="s">
        <v>82</v>
      </c>
      <c r="F148" s="101">
        <v>46065.020532407405</v>
      </c>
      <c r="G148" s="100">
        <v>26</v>
      </c>
      <c r="H148" s="100">
        <v>26</v>
      </c>
      <c r="I148" s="100">
        <v>23</v>
      </c>
      <c r="J148" s="100">
        <v>11</v>
      </c>
    </row>
    <row r="149" spans="1:10" ht="60" x14ac:dyDescent="0.25">
      <c r="A149" s="98" t="s">
        <v>50</v>
      </c>
      <c r="B149" s="99" t="s">
        <v>83</v>
      </c>
      <c r="C149" s="100" t="s">
        <v>83</v>
      </c>
      <c r="D149" s="100"/>
      <c r="E149" s="100" t="s">
        <v>84</v>
      </c>
      <c r="F149" s="101">
        <v>46065.022164351853</v>
      </c>
      <c r="G149" s="100">
        <v>26</v>
      </c>
      <c r="H149" s="100">
        <v>26</v>
      </c>
      <c r="I149" s="100">
        <v>23</v>
      </c>
      <c r="J149" s="100">
        <v>11</v>
      </c>
    </row>
    <row r="150" spans="1:10" ht="60" x14ac:dyDescent="0.25">
      <c r="A150" s="98" t="s">
        <v>50</v>
      </c>
      <c r="B150" s="99" t="s">
        <v>85</v>
      </c>
      <c r="C150" s="100" t="s">
        <v>85</v>
      </c>
      <c r="D150" s="100" t="s">
        <v>85</v>
      </c>
      <c r="E150" s="100" t="s">
        <v>86</v>
      </c>
      <c r="F150" s="101">
        <v>46065.020694444444</v>
      </c>
      <c r="G150" s="100">
        <v>26</v>
      </c>
      <c r="H150" s="100">
        <v>26</v>
      </c>
      <c r="I150" s="100">
        <v>23</v>
      </c>
      <c r="J150" s="100">
        <v>11</v>
      </c>
    </row>
    <row r="151" spans="1:10" ht="90" x14ac:dyDescent="0.25">
      <c r="A151" s="98" t="s">
        <v>50</v>
      </c>
      <c r="B151" s="99" t="s">
        <v>87</v>
      </c>
      <c r="C151" s="100" t="s">
        <v>87</v>
      </c>
      <c r="D151" s="100" t="s">
        <v>87</v>
      </c>
      <c r="E151" s="100" t="s">
        <v>88</v>
      </c>
      <c r="F151" s="101">
        <v>46065.020844907405</v>
      </c>
      <c r="G151" s="100">
        <v>26</v>
      </c>
      <c r="H151" s="100">
        <v>26</v>
      </c>
      <c r="I151" s="100">
        <v>23</v>
      </c>
      <c r="J151" s="100">
        <v>11</v>
      </c>
    </row>
    <row r="152" spans="1:10" ht="90" x14ac:dyDescent="0.25">
      <c r="A152" s="98" t="s">
        <v>50</v>
      </c>
      <c r="B152" s="99" t="s">
        <v>89</v>
      </c>
      <c r="C152" s="100" t="s">
        <v>89</v>
      </c>
      <c r="D152" s="100" t="s">
        <v>89</v>
      </c>
      <c r="E152" s="100" t="s">
        <v>90</v>
      </c>
      <c r="F152" s="101">
        <v>46065.021018518521</v>
      </c>
      <c r="G152" s="100">
        <v>26</v>
      </c>
      <c r="H152" s="100">
        <v>26</v>
      </c>
      <c r="I152" s="100">
        <v>23</v>
      </c>
      <c r="J152" s="100">
        <v>11</v>
      </c>
    </row>
    <row r="153" spans="1:10" ht="90" x14ac:dyDescent="0.25">
      <c r="A153" s="98" t="s">
        <v>50</v>
      </c>
      <c r="B153" s="99" t="s">
        <v>91</v>
      </c>
      <c r="C153" s="100" t="s">
        <v>91</v>
      </c>
      <c r="D153" s="100" t="s">
        <v>91</v>
      </c>
      <c r="E153" s="100" t="s">
        <v>92</v>
      </c>
      <c r="F153" s="101">
        <v>46065.021215277775</v>
      </c>
      <c r="G153" s="100">
        <v>26</v>
      </c>
      <c r="H153" s="100">
        <v>26</v>
      </c>
      <c r="I153" s="100">
        <v>23</v>
      </c>
      <c r="J153" s="100">
        <v>11</v>
      </c>
    </row>
    <row r="154" spans="1:10" ht="45" x14ac:dyDescent="0.25">
      <c r="A154" s="98" t="s">
        <v>50</v>
      </c>
      <c r="B154" s="99" t="s">
        <v>93</v>
      </c>
      <c r="C154" s="100" t="s">
        <v>93</v>
      </c>
      <c r="D154" s="100"/>
      <c r="E154" s="100" t="s">
        <v>94</v>
      </c>
      <c r="F154" s="101">
        <v>46065.021377314813</v>
      </c>
      <c r="G154" s="100">
        <v>26</v>
      </c>
      <c r="H154" s="100">
        <v>26</v>
      </c>
      <c r="I154" s="100">
        <v>23</v>
      </c>
      <c r="J154" s="100">
        <v>11</v>
      </c>
    </row>
    <row r="155" spans="1:10" ht="90" x14ac:dyDescent="0.25">
      <c r="A155" s="98" t="s">
        <v>50</v>
      </c>
      <c r="B155" s="99" t="s">
        <v>95</v>
      </c>
      <c r="C155" s="100" t="s">
        <v>95</v>
      </c>
      <c r="D155" s="100"/>
      <c r="E155" s="100" t="s">
        <v>96</v>
      </c>
      <c r="F155" s="101">
        <v>46065.021516203706</v>
      </c>
      <c r="G155" s="100">
        <v>26</v>
      </c>
      <c r="H155" s="100">
        <v>26</v>
      </c>
      <c r="I155" s="100">
        <v>23</v>
      </c>
      <c r="J155" s="100">
        <v>11</v>
      </c>
    </row>
    <row r="156" spans="1:10" ht="60" x14ac:dyDescent="0.25">
      <c r="A156" s="98" t="s">
        <v>50</v>
      </c>
      <c r="B156" s="99" t="s">
        <v>97</v>
      </c>
      <c r="C156" s="100" t="s">
        <v>97</v>
      </c>
      <c r="D156" s="100"/>
      <c r="E156" s="100" t="s">
        <v>98</v>
      </c>
      <c r="F156" s="101">
        <v>46065.021655092591</v>
      </c>
      <c r="G156" s="100">
        <v>26</v>
      </c>
      <c r="H156" s="100">
        <v>26</v>
      </c>
      <c r="I156" s="100">
        <v>23</v>
      </c>
      <c r="J156" s="100">
        <v>11</v>
      </c>
    </row>
    <row r="157" spans="1:10" ht="60" x14ac:dyDescent="0.25">
      <c r="A157" s="98" t="s">
        <v>50</v>
      </c>
      <c r="B157" s="99" t="s">
        <v>99</v>
      </c>
      <c r="C157" s="100"/>
      <c r="D157" s="100"/>
      <c r="E157" s="100" t="s">
        <v>100</v>
      </c>
      <c r="F157" s="101">
        <v>46065.021828703706</v>
      </c>
      <c r="G157" s="100">
        <v>26</v>
      </c>
      <c r="H157" s="100">
        <v>26</v>
      </c>
      <c r="I157" s="100">
        <v>23</v>
      </c>
      <c r="J157" s="100">
        <v>11</v>
      </c>
    </row>
    <row r="158" spans="1:10" ht="60" x14ac:dyDescent="0.25">
      <c r="A158" s="98" t="s">
        <v>50</v>
      </c>
      <c r="B158" s="99" t="s">
        <v>101</v>
      </c>
      <c r="C158" s="100" t="s">
        <v>101</v>
      </c>
      <c r="D158" s="100"/>
      <c r="E158" s="100" t="s">
        <v>102</v>
      </c>
      <c r="F158" s="101">
        <v>46065.021990740737</v>
      </c>
      <c r="G158" s="100">
        <v>26</v>
      </c>
      <c r="H158" s="100">
        <v>26</v>
      </c>
      <c r="I158" s="100">
        <v>23</v>
      </c>
      <c r="J158" s="100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2026-08-05T09:46:49Z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2026-08-05T09:26:17Z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1f6f02d7-2345-4cd7-96fc-dc6e687f2f88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