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6\07.2026\"/>
    </mc:Choice>
  </mc:AlternateContent>
  <xr:revisionPtr revIDLastSave="0" documentId="8_{36E661C5-2FD5-4F5C-876A-9045EF9AE1B0}" xr6:coauthVersionLast="47" xr6:coauthVersionMax="47" xr10:uidLastSave="{00000000-0000-0000-0000-000000000000}"/>
  <bookViews>
    <workbookView xWindow="-120" yWindow="-120" windowWidth="29040" windowHeight="15720" xr2:uid="{5204D2B1-E08D-4FEB-B02A-96D710794F7D}"/>
  </bookViews>
  <sheets>
    <sheet name="dane miesięczne zagregowan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8" i="1" l="1"/>
  <c r="C18" i="1" l="1"/>
  <c r="L18" i="1" s="1"/>
  <c r="C16" i="1"/>
  <c r="L16" i="1" s="1"/>
  <c r="S9" i="1"/>
  <c r="U9" i="1" s="1"/>
  <c r="U8" i="1"/>
  <c r="L9" i="1"/>
  <c r="L8" i="1"/>
  <c r="E9" i="1"/>
  <c r="C9" i="1"/>
  <c r="E8" i="1"/>
  <c r="C8" i="1"/>
</calcChain>
</file>

<file path=xl/sharedStrings.xml><?xml version="1.0" encoding="utf-8"?>
<sst xmlns="http://schemas.openxmlformats.org/spreadsheetml/2006/main" count="167" uniqueCount="102">
  <si>
    <t>Środki transportu drogowego</t>
  </si>
  <si>
    <t>osobowe</t>
  </si>
  <si>
    <t>o masie do 3,5 tony</t>
  </si>
  <si>
    <t>o masie powyżej 3,5 tony</t>
  </si>
  <si>
    <t>ciągniki siodłowe</t>
  </si>
  <si>
    <t>naczepy / przyczepy</t>
  </si>
  <si>
    <t>autobusy</t>
  </si>
  <si>
    <t>inne</t>
  </si>
  <si>
    <t>Maszyny i urządzenia przemysłowe</t>
  </si>
  <si>
    <t>sprzęt budowlany</t>
  </si>
  <si>
    <t>maszyny rolnicze</t>
  </si>
  <si>
    <t>pozostałe maszyny i urządzenia</t>
  </si>
  <si>
    <t>Komputery i sprzęt biurowy</t>
  </si>
  <si>
    <t>Pozostałe środki transportu</t>
  </si>
  <si>
    <t>Inne Ruchomości</t>
  </si>
  <si>
    <t xml:space="preserve">Razem ruchomości </t>
  </si>
  <si>
    <t>Nieruchomości</t>
  </si>
  <si>
    <t>Ogółem finansowanie rynku</t>
  </si>
  <si>
    <t xml:space="preserve">aktywa w zarządzaniu ( bez finansowania ) </t>
  </si>
  <si>
    <t xml:space="preserve">leasing </t>
  </si>
  <si>
    <t xml:space="preserve">pożyczki </t>
  </si>
  <si>
    <t>dane za:</t>
  </si>
  <si>
    <t>Pojazdy</t>
  </si>
  <si>
    <t>Pozostałe pojazdy (inne)</t>
  </si>
  <si>
    <t>Inne ruchomości</t>
  </si>
  <si>
    <t>Ruchomości razem</t>
  </si>
  <si>
    <t>Ilość sprzętu sfinansowanego w ramach wykorzystanego limitu [sztuki]</t>
  </si>
  <si>
    <t>Wartość wykorzystanego limitu w danym okresie [tys. PLN]</t>
  </si>
  <si>
    <r>
      <rPr>
        <b/>
        <sz val="10"/>
        <color indexed="8"/>
        <rFont val="Arial"/>
        <family val="2"/>
        <charset val="238"/>
      </rPr>
      <t>OSD</t>
    </r>
    <r>
      <rPr>
        <sz val="10"/>
        <color indexed="8"/>
        <rFont val="Arial"/>
        <family val="2"/>
        <charset val="238"/>
      </rPr>
      <t xml:space="preserve"> (osobowe i ciężarowe do 3,5 tony)</t>
    </r>
  </si>
  <si>
    <r>
      <rPr>
        <b/>
        <sz val="10"/>
        <color indexed="8"/>
        <rFont val="Arial"/>
        <family val="2"/>
        <charset val="238"/>
      </rPr>
      <t>Pojazdy ciężarowe</t>
    </r>
    <r>
      <rPr>
        <sz val="10"/>
        <color indexed="8"/>
        <rFont val="Arial"/>
        <family val="2"/>
        <charset val="238"/>
      </rPr>
      <t xml:space="preserve"> (ciężarowe powyżej 3,5 tony, ciągniki siodłowe, naczepy/przyczepy, autobusy)</t>
    </r>
  </si>
  <si>
    <t>Finansowanie stoków</t>
  </si>
  <si>
    <t xml:space="preserve">wartość [netto tysiące PLN] środków trwałych </t>
  </si>
  <si>
    <r>
      <rPr>
        <b/>
        <sz val="11"/>
        <color theme="1"/>
        <rFont val="Calibri"/>
        <family val="2"/>
        <charset val="238"/>
        <scheme val="minor"/>
      </rPr>
      <t>ciężarowe</t>
    </r>
    <r>
      <rPr>
        <sz val="11"/>
        <color theme="1"/>
        <rFont val="Calibri"/>
        <family val="2"/>
        <charset val="238"/>
        <scheme val="minor"/>
      </rPr>
      <t xml:space="preserve"> (suma pojazdów ciężarowych do 3.5t oraz o masie powyżej 3.5t)</t>
    </r>
  </si>
  <si>
    <r>
      <rPr>
        <b/>
        <sz val="12"/>
        <color indexed="8"/>
        <rFont val="Arial"/>
        <family val="2"/>
        <charset val="238"/>
      </rPr>
      <t>Pozostałe środki transportu</t>
    </r>
    <r>
      <rPr>
        <b/>
        <sz val="10"/>
        <color indexed="8"/>
        <rFont val="Arial"/>
        <family val="2"/>
        <charset val="238"/>
      </rPr>
      <t xml:space="preserve"> </t>
    </r>
    <r>
      <rPr>
        <sz val="10"/>
        <color indexed="8"/>
        <rFont val="Arial"/>
        <family val="2"/>
        <charset val="238"/>
      </rPr>
      <t>(samoloty, statki, kolej)</t>
    </r>
  </si>
  <si>
    <t>Lista firm, które zaraportowały swoje dane</t>
  </si>
  <si>
    <t>DT</t>
  </si>
  <si>
    <t>LEASING</t>
  </si>
  <si>
    <t>POZYCZKI</t>
  </si>
  <si>
    <t>STOKI</t>
  </si>
  <si>
    <t>PLIK</t>
  </si>
  <si>
    <t>DATA_AKT</t>
  </si>
  <si>
    <t>LICZBA</t>
  </si>
  <si>
    <t>LICZBA_LEASING</t>
  </si>
  <si>
    <t>LICZBA_POZYCZKI</t>
  </si>
  <si>
    <t>LICZBA_STOKI</t>
  </si>
  <si>
    <t>2026-07</t>
  </si>
  <si>
    <t>Alior Leasing Sp. z  o. o.</t>
  </si>
  <si>
    <t>ALIOR LEASING_ZPL _ 07-2026 formularz miesięczny dla uczestników badania.xlsx.xlsx</t>
  </si>
  <si>
    <t>BMW Financial Services Polska Sp z o. o.</t>
  </si>
  <si>
    <t>BMW_FINANCIAL_SERVICES_ZPL _ 07-2026 formularz miesięczny dla uczestników badania.xlsx</t>
  </si>
  <si>
    <t>BNP Paribas Lease Group Sp. z o. o.</t>
  </si>
  <si>
    <t>BNP Paribas Lease Group_07-2026 formularz miesięczny dla uczestników badania.xlsx</t>
  </si>
  <si>
    <t>BOŚ LEASING S.A.</t>
  </si>
  <si>
    <t>BL S.A._ZPL_07.2026 formularz miesięczny dla uczestników badania.xlsx</t>
  </si>
  <si>
    <t>BPCE Equipment Solutions Polska Sp. z o.o.</t>
  </si>
  <si>
    <t>BPCE Equipment Solutions Polska Sp. z o.o._ZPL wzór kwestionariusza miesięcznego za 07.2026.xlsx</t>
  </si>
  <si>
    <t>BPS Leasing S.A.</t>
  </si>
  <si>
    <t>BPS LEASING_ZPL _ 07-2026 formularz miesięczny dla uczestników badania.xlsx</t>
  </si>
  <si>
    <t>Caterpillar Financial Services Poland Sp. z o. o.</t>
  </si>
  <si>
    <t>ZPL wzór kwestionariusza miesięcznego za 07.2026 Cat.xlsx</t>
  </si>
  <si>
    <t>DE LAGE Landen Leasing Polska S.A.</t>
  </si>
  <si>
    <t>FIRMA De Lage Landen Leasing Polska S.A_ZPL_ wzór kwestionariusza miesięcznego za 07.2026.xlsx</t>
  </si>
  <si>
    <t>Deutsche Leasing Polska S.A.</t>
  </si>
  <si>
    <t>DeutscheLeasingPolska_07-2026 formularz miesięczny dla uczestników badania.xlsx</t>
  </si>
  <si>
    <t>ERSTE Leasing S.A.</t>
  </si>
  <si>
    <t>ERSTE Leasing ZPL wzór kwestionariusza miesięcznego za 07.2026.xlsx</t>
  </si>
  <si>
    <t>Europejski Fundusz Leasingowy S.A.</t>
  </si>
  <si>
    <t>EFL_ ZPL wzór kwestionariusza miesięcznego za 07.2026.xlsx</t>
  </si>
  <si>
    <t>Impuls-Leasing Polska Sp. z o. o.</t>
  </si>
  <si>
    <t>Impuls-Leasing_ ZPL_07-2026 formularz miesięczny dla uczestników badania.xlsx</t>
  </si>
  <si>
    <t>ING Leasing Sp. z o. o.</t>
  </si>
  <si>
    <t>ING_Leasing_ZPL wzór kwestionariusza miesięcznego za 07.2026.xlsx</t>
  </si>
  <si>
    <t>Leasing Polski Sp. z o. o.</t>
  </si>
  <si>
    <t>Leasing Polski ZPL wzór kwestionariusza miesięcznego za 07.2026.xlsx</t>
  </si>
  <si>
    <t>Mercedes-Benz Leasing Polska Sp. z o.o.</t>
  </si>
  <si>
    <t>Mercedes-Benz Leasing Polska Sp. z o.o._ZPL _ 07-2026 formularz miesięczny dla uczestników badania.xlsx</t>
  </si>
  <si>
    <t>Millennium Leasing Sp. z o. o.</t>
  </si>
  <si>
    <t>Millennium Leasing kwestionariusz miesięczny za 07.2026.xlsx</t>
  </si>
  <si>
    <t>mLeasing Sp. z o. o.</t>
  </si>
  <si>
    <t>mLeasing ZPL wzór kwestionariusza miesięcznego za 07.2026.xlsx</t>
  </si>
  <si>
    <t>nazwa firmy :  Pekao Leasing sp. z o.o.</t>
  </si>
  <si>
    <t>Pekao Leasing_ZPL _ 07-2026 formularz miesięczny dla uczestników badania.xlsx</t>
  </si>
  <si>
    <t>NEST LEASE SPÓŁKA AKCYJNA</t>
  </si>
  <si>
    <t>Nest_Lease_SA_ZPL wzór kwestionariusza miesięcznego za 07.2026 kor.xlsx</t>
  </si>
  <si>
    <t>PEAC (Poland) Sp. z  o. o.</t>
  </si>
  <si>
    <t>PEAC_ZPL wzór kwestionariusza miesięcznego za 07.2026.xlsx</t>
  </si>
  <si>
    <t>PKO Leasing S.A.</t>
  </si>
  <si>
    <t>PKO Leasing_ZPL _ 07-2026 formularz miesięczny dla uczestników badania.xlsx</t>
  </si>
  <si>
    <t>Santander Consumer Multirent Sp. z o.o.</t>
  </si>
  <si>
    <t>Santander Consumer Multirent_ZPL_ kwestionariusz miesięczny_07_2026.xlsx</t>
  </si>
  <si>
    <t>Scania Finance Polska Sp. z o. o.</t>
  </si>
  <si>
    <t>ZPL wzór kwestionariusza miesięcznego za 07.2026_SFP.xlsx</t>
  </si>
  <si>
    <t>SGB Leasing Sp. z o. o.</t>
  </si>
  <si>
    <t>SGB_Leasing_Sp z o o_07-2026 formularz miesięczny dla uczestników badania.xlsx</t>
  </si>
  <si>
    <t>Siemens Finance Sp. z o. o.</t>
  </si>
  <si>
    <t>Siemens_Finance kwestionariusz miesięczny za 07.2026.xlsx</t>
  </si>
  <si>
    <t>VEHIS FINANSE Sp. z o.o.</t>
  </si>
  <si>
    <t>VEHIS_ZPL wzór kwestionariusza miesięcznego za 07.2026.xlsx</t>
  </si>
  <si>
    <t>VELOLEASING SPÓŁKA AKCYJNA</t>
  </si>
  <si>
    <t>Velo ZPL wzór kwestionariusza miesięcznego za 07.2026.xlsx</t>
  </si>
  <si>
    <t>lipiec</t>
  </si>
  <si>
    <t>Związek Polskiego Leasingu, 12-08-2026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</si>
</sst>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/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1" fillId="0" borderId="1" xfId="0" applyFont="1" applyBorder="1" applyAlignment="1">
      <alignment vertical="center" wrapText="1"/>
    </xf>
    <xf numFmtId="1" fontId="3" fillId="2" borderId="0" xfId="0" applyNumberFormat="1" applyFont="1" applyFill="1" applyAlignment="1">
      <alignment vertical="center"/>
    </xf>
    <xf numFmtId="2" fontId="3" fillId="2" borderId="0" xfId="0" applyNumberFormat="1" applyFont="1" applyFill="1"/>
    <xf numFmtId="2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11" fillId="2" borderId="23" xfId="0" applyFont="1" applyFill="1" applyBorder="1" applyAlignment="1">
      <alignment horizontal="left"/>
    </xf>
    <xf numFmtId="0" fontId="12" fillId="0" borderId="31" xfId="0" applyFont="1" applyBorder="1" applyAlignment="1">
      <alignment wrapText="1"/>
    </xf>
    <xf numFmtId="0" fontId="12" fillId="0" borderId="30" xfId="0" applyFont="1" applyBorder="1" applyAlignment="1">
      <alignment wrapText="1"/>
    </xf>
    <xf numFmtId="0" fontId="3" fillId="2" borderId="19" xfId="0" applyFont="1" applyFill="1" applyBorder="1"/>
    <xf numFmtId="0" fontId="9" fillId="2" borderId="23" xfId="0" applyFont="1" applyFill="1" applyBorder="1" applyAlignment="1">
      <alignment horizontal="left" vertical="center" wrapText="1"/>
    </xf>
    <xf numFmtId="0" fontId="9" fillId="3" borderId="3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center" wrapText="1"/>
    </xf>
    <xf numFmtId="0" fontId="14" fillId="3" borderId="0" xfId="0" applyFont="1" applyFill="1" applyAlignment="1">
      <alignment wrapText="1"/>
    </xf>
    <xf numFmtId="22" fontId="0" fillId="0" borderId="0" xfId="0" applyNumberFormat="1" applyAlignment="1">
      <alignment wrapText="1"/>
    </xf>
    <xf numFmtId="0" fontId="4" fillId="2" borderId="16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3" fontId="10" fillId="2" borderId="20" xfId="0" applyNumberFormat="1" applyFont="1" applyFill="1" applyBorder="1" applyAlignment="1">
      <alignment horizontal="center" vertical="center"/>
    </xf>
    <xf numFmtId="3" fontId="3" fillId="2" borderId="21" xfId="0" applyNumberFormat="1" applyFont="1" applyFill="1" applyBorder="1" applyAlignment="1">
      <alignment horizontal="center" vertical="center"/>
    </xf>
    <xf numFmtId="3" fontId="3" fillId="2" borderId="22" xfId="0" applyNumberFormat="1" applyFont="1" applyFill="1" applyBorder="1" applyAlignment="1">
      <alignment horizontal="center" vertical="center"/>
    </xf>
    <xf numFmtId="3" fontId="3" fillId="2" borderId="23" xfId="0" applyNumberFormat="1" applyFont="1" applyFill="1" applyBorder="1" applyAlignment="1">
      <alignment horizontal="center" vertical="center"/>
    </xf>
    <xf numFmtId="2" fontId="3" fillId="2" borderId="24" xfId="0" applyNumberFormat="1" applyFont="1" applyFill="1" applyBorder="1" applyAlignment="1">
      <alignment horizontal="center" vertical="center"/>
    </xf>
    <xf numFmtId="2" fontId="3" fillId="2" borderId="25" xfId="0" applyNumberFormat="1" applyFont="1" applyFill="1" applyBorder="1" applyAlignment="1">
      <alignment horizontal="center" vertical="center"/>
    </xf>
    <xf numFmtId="2" fontId="3" fillId="2" borderId="26" xfId="0" applyNumberFormat="1" applyFont="1" applyFill="1" applyBorder="1" applyAlignment="1">
      <alignment horizontal="center" vertical="center"/>
    </xf>
    <xf numFmtId="2" fontId="3" fillId="2" borderId="23" xfId="0" applyNumberFormat="1" applyFont="1" applyFill="1" applyBorder="1" applyAlignment="1">
      <alignment horizontal="center" vertical="center"/>
    </xf>
    <xf numFmtId="4" fontId="10" fillId="2" borderId="27" xfId="0" applyNumberFormat="1" applyFont="1" applyFill="1" applyBorder="1" applyAlignment="1">
      <alignment horizontal="center" vertical="center"/>
    </xf>
    <xf numFmtId="4" fontId="3" fillId="2" borderId="28" xfId="0" applyNumberFormat="1" applyFont="1" applyFill="1" applyBorder="1" applyAlignment="1">
      <alignment horizontal="center" vertical="center"/>
    </xf>
    <xf numFmtId="4" fontId="3" fillId="2" borderId="29" xfId="0" applyNumberFormat="1" applyFont="1" applyFill="1" applyBorder="1" applyAlignment="1">
      <alignment horizontal="center" vertical="center"/>
    </xf>
    <xf numFmtId="4" fontId="3" fillId="2" borderId="30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164" fontId="0" fillId="0" borderId="13" xfId="0" applyNumberFormat="1" applyBorder="1" applyAlignment="1">
      <alignment horizontal="center" vertical="center" wrapText="1"/>
    </xf>
    <xf numFmtId="164" fontId="0" fillId="0" borderId="15" xfId="0" applyNumberFormat="1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164" fontId="0" fillId="0" borderId="10" xfId="0" applyNumberFormat="1" applyBorder="1" applyAlignment="1">
      <alignment horizontal="center" vertical="center" wrapText="1"/>
    </xf>
    <xf numFmtId="164" fontId="0" fillId="0" borderId="12" xfId="0" applyNumberFormat="1" applyBorder="1" applyAlignment="1">
      <alignment horizontal="center" vertical="center" wrapText="1"/>
    </xf>
    <xf numFmtId="164" fontId="0" fillId="0" borderId="14" xfId="0" applyNumberForma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3" fontId="5" fillId="2" borderId="23" xfId="0" applyNumberFormat="1" applyFont="1" applyFill="1" applyBorder="1" applyAlignment="1">
      <alignment horizontal="center" vertical="center"/>
    </xf>
    <xf numFmtId="2" fontId="5" fillId="2" borderId="23" xfId="0" applyNumberFormat="1" applyFont="1" applyFill="1" applyBorder="1" applyAlignment="1">
      <alignment horizontal="center" vertical="center"/>
    </xf>
    <xf numFmtId="4" fontId="5" fillId="2" borderId="30" xfId="0" applyNumberFormat="1" applyFont="1" applyFill="1" applyBorder="1" applyAlignment="1">
      <alignment horizontal="center" vertical="center"/>
    </xf>
    <xf numFmtId="0" fontId="16" fillId="0" borderId="0" xfId="0" applyFont="1" applyAlignment="1"/>
    <xf numFmtId="0" fontId="15" fillId="0" borderId="0" xfId="0" applyFont="1" applyFill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5F5DC-BAA3-4053-A668-BABE28172381}">
  <sheetPr codeName="Arkusz1">
    <pageSetUpPr autoPageBreaks="0"/>
  </sheetPr>
  <dimension ref="B3:V52"/>
  <sheetViews>
    <sheetView showGridLines="0" tabSelected="1" topLeftCell="A7" zoomScale="80" zoomScaleNormal="80" workbookViewId="0">
      <selection activeCell="G22" sqref="G22"/>
    </sheetView>
  </sheetViews>
  <sheetFormatPr defaultRowHeight="15" x14ac:dyDescent="0.25"/>
  <cols>
    <col min="1" max="1" width="12.85546875" customWidth="1"/>
    <col min="2" max="2" width="33.42578125" style="1" customWidth="1"/>
    <col min="3" max="22" width="16.5703125" style="1" customWidth="1"/>
  </cols>
  <sheetData>
    <row r="3" spans="2:22" ht="28.5" x14ac:dyDescent="0.45">
      <c r="B3" s="53" t="s">
        <v>101</v>
      </c>
    </row>
    <row r="5" spans="2:22" ht="23.25" x14ac:dyDescent="0.35">
      <c r="B5" s="2" t="s">
        <v>31</v>
      </c>
      <c r="D5" s="15" t="s">
        <v>21</v>
      </c>
      <c r="E5" s="14" t="s">
        <v>100</v>
      </c>
      <c r="F5" s="14">
        <v>2026</v>
      </c>
    </row>
    <row r="6" spans="2:22" ht="15.75" thickBot="1" x14ac:dyDescent="0.3"/>
    <row r="7" spans="2:22" ht="75" x14ac:dyDescent="0.25">
      <c r="B7" s="3"/>
      <c r="C7" s="35" t="s">
        <v>0</v>
      </c>
      <c r="D7" s="36" t="s">
        <v>1</v>
      </c>
      <c r="E7" s="35" t="s">
        <v>32</v>
      </c>
      <c r="F7" s="37" t="s">
        <v>2</v>
      </c>
      <c r="G7" s="36" t="s">
        <v>3</v>
      </c>
      <c r="H7" s="35" t="s">
        <v>4</v>
      </c>
      <c r="I7" s="37" t="s">
        <v>5</v>
      </c>
      <c r="J7" s="37" t="s">
        <v>6</v>
      </c>
      <c r="K7" s="38" t="s">
        <v>7</v>
      </c>
      <c r="L7" s="35" t="s">
        <v>8</v>
      </c>
      <c r="M7" s="37" t="s">
        <v>9</v>
      </c>
      <c r="N7" s="37" t="s">
        <v>10</v>
      </c>
      <c r="O7" s="38" t="s">
        <v>11</v>
      </c>
      <c r="P7" s="39" t="s">
        <v>12</v>
      </c>
      <c r="Q7" s="39" t="s">
        <v>13</v>
      </c>
      <c r="R7" s="39" t="s">
        <v>14</v>
      </c>
      <c r="S7" s="39" t="s">
        <v>15</v>
      </c>
      <c r="T7" s="39" t="s">
        <v>16</v>
      </c>
      <c r="U7" s="39" t="s">
        <v>17</v>
      </c>
      <c r="V7" s="39" t="s">
        <v>18</v>
      </c>
    </row>
    <row r="8" spans="2:22" ht="15.75" x14ac:dyDescent="0.25">
      <c r="B8" s="9" t="s">
        <v>19</v>
      </c>
      <c r="C8" s="40">
        <f>SUM(D8,F8:K8)</f>
        <v>5118119.6723275054</v>
      </c>
      <c r="D8" s="41">
        <v>3143319.6441615042</v>
      </c>
      <c r="E8" s="40">
        <f>SUM(F8:G8)</f>
        <v>823535.62829483103</v>
      </c>
      <c r="F8" s="42">
        <v>476313.57565599401</v>
      </c>
      <c r="G8" s="41">
        <v>347222.05263883702</v>
      </c>
      <c r="H8" s="40">
        <v>622900.68967641052</v>
      </c>
      <c r="I8" s="42">
        <v>337234.34226317587</v>
      </c>
      <c r="J8" s="42">
        <v>105087.12192000001</v>
      </c>
      <c r="K8" s="43">
        <v>86042.246011583004</v>
      </c>
      <c r="L8" s="40">
        <f>SUM(M8:O8)</f>
        <v>1499438.3911718456</v>
      </c>
      <c r="M8" s="42">
        <v>361042.73049607372</v>
      </c>
      <c r="N8" s="42">
        <v>123557.76259699999</v>
      </c>
      <c r="O8" s="43">
        <v>1014837.898078772</v>
      </c>
      <c r="P8" s="44">
        <v>92010.063373490993</v>
      </c>
      <c r="Q8" s="44">
        <v>146679.00163789999</v>
      </c>
      <c r="R8" s="44">
        <v>31704.337070000001</v>
      </c>
      <c r="S8" s="44">
        <f>SUM(D8,F8:G8,H8:K8,M8:O8,P8,Q8,R8)</f>
        <v>6887951.4655807437</v>
      </c>
      <c r="T8" s="44">
        <v>6751</v>
      </c>
      <c r="U8" s="44">
        <f>S8+T8</f>
        <v>6894702.4655807437</v>
      </c>
      <c r="V8" s="44">
        <v>0</v>
      </c>
    </row>
    <row r="9" spans="2:22" ht="16.5" thickBot="1" x14ac:dyDescent="0.3">
      <c r="B9" s="10" t="s">
        <v>20</v>
      </c>
      <c r="C9" s="45">
        <f>SUM(D9,F9:K9)</f>
        <v>769878.43405153975</v>
      </c>
      <c r="D9" s="46">
        <v>515624.22031999979</v>
      </c>
      <c r="E9" s="45">
        <f>SUM(F9:G9)</f>
        <v>71070.744180000009</v>
      </c>
      <c r="F9" s="47">
        <v>27197.465219999998</v>
      </c>
      <c r="G9" s="46">
        <v>43873.278960000003</v>
      </c>
      <c r="H9" s="45">
        <v>113106.52982</v>
      </c>
      <c r="I9" s="47">
        <v>55131.772971539998</v>
      </c>
      <c r="J9" s="47">
        <v>10060.588</v>
      </c>
      <c r="K9" s="48">
        <v>4884.5787600000003</v>
      </c>
      <c r="L9" s="45">
        <f>SUM(M9:O9)</f>
        <v>937665.6006584065</v>
      </c>
      <c r="M9" s="47">
        <v>46761.129173177513</v>
      </c>
      <c r="N9" s="47">
        <v>567528.66770522902</v>
      </c>
      <c r="O9" s="48">
        <v>323375.80378000002</v>
      </c>
      <c r="P9" s="49">
        <v>26593.201898616</v>
      </c>
      <c r="Q9" s="49">
        <v>35542.870690000003</v>
      </c>
      <c r="R9" s="49">
        <v>8813.4011800000007</v>
      </c>
      <c r="S9" s="49">
        <f>SUM(D9,F9:G9,H9:K9,M9:O9,P9,Q9,R9)</f>
        <v>1778493.5084785623</v>
      </c>
      <c r="T9" s="49">
        <v>2645</v>
      </c>
      <c r="U9" s="49">
        <f>S9+T9</f>
        <v>1781138.5084785623</v>
      </c>
      <c r="V9" s="49">
        <v>0</v>
      </c>
    </row>
    <row r="12" spans="2:22" ht="21" x14ac:dyDescent="0.35">
      <c r="B12" s="2" t="s">
        <v>30</v>
      </c>
    </row>
    <row r="14" spans="2:22" ht="15.75" thickBot="1" x14ac:dyDescent="0.3"/>
    <row r="15" spans="2:22" ht="89.25" x14ac:dyDescent="0.25">
      <c r="B15" s="11"/>
      <c r="C15" s="17" t="s">
        <v>22</v>
      </c>
      <c r="D15" s="18" t="s">
        <v>28</v>
      </c>
      <c r="E15" s="18" t="s">
        <v>29</v>
      </c>
      <c r="F15" s="19" t="s">
        <v>23</v>
      </c>
      <c r="G15" s="20" t="s">
        <v>8</v>
      </c>
      <c r="H15" s="20" t="s">
        <v>12</v>
      </c>
      <c r="I15" s="21" t="s">
        <v>33</v>
      </c>
      <c r="J15" s="22" t="s">
        <v>24</v>
      </c>
      <c r="K15" s="7"/>
      <c r="L15" s="22" t="s">
        <v>25</v>
      </c>
      <c r="V15"/>
    </row>
    <row r="16" spans="2:22" ht="63" x14ac:dyDescent="0.25">
      <c r="B16" s="12" t="s">
        <v>26</v>
      </c>
      <c r="C16" s="23">
        <f>SUM(D16:F16)</f>
        <v>24716</v>
      </c>
      <c r="D16" s="24">
        <v>21767</v>
      </c>
      <c r="E16" s="24">
        <v>2183</v>
      </c>
      <c r="F16" s="25">
        <v>766</v>
      </c>
      <c r="G16" s="26">
        <v>889</v>
      </c>
      <c r="H16" s="26">
        <v>0</v>
      </c>
      <c r="I16" s="26">
        <v>4</v>
      </c>
      <c r="J16" s="26">
        <v>0</v>
      </c>
      <c r="K16" s="4"/>
      <c r="L16" s="50">
        <f>SUM(C16,G16,H16,I16,J16)</f>
        <v>25609</v>
      </c>
      <c r="V16"/>
    </row>
    <row r="17" spans="2:22" ht="15.75" x14ac:dyDescent="0.25">
      <c r="B17" s="8"/>
      <c r="C17" s="27"/>
      <c r="D17" s="28"/>
      <c r="E17" s="28"/>
      <c r="F17" s="29"/>
      <c r="G17" s="30"/>
      <c r="H17" s="30"/>
      <c r="I17" s="30"/>
      <c r="J17" s="30"/>
      <c r="K17" s="5"/>
      <c r="L17" s="51"/>
      <c r="V17"/>
    </row>
    <row r="18" spans="2:22" ht="48" thickBot="1" x14ac:dyDescent="0.3">
      <c r="B18" s="13" t="s">
        <v>27</v>
      </c>
      <c r="C18" s="31">
        <f>SUM(D18:F18)</f>
        <v>5578861.8255767087</v>
      </c>
      <c r="D18" s="32">
        <v>4995762.2277352829</v>
      </c>
      <c r="E18" s="32">
        <v>419834.26773749897</v>
      </c>
      <c r="F18" s="33">
        <v>163265.33010392723</v>
      </c>
      <c r="G18" s="34">
        <v>264940.51343082747</v>
      </c>
      <c r="H18" s="34">
        <v>0</v>
      </c>
      <c r="I18" s="34">
        <v>212.61774</v>
      </c>
      <c r="J18" s="34">
        <v>0</v>
      </c>
      <c r="K18" s="6"/>
      <c r="L18" s="52">
        <f>SUM(C18,G18,H18,I18,J18)</f>
        <v>5844014.9567475356</v>
      </c>
      <c r="V18"/>
    </row>
    <row r="22" spans="2:22" x14ac:dyDescent="0.25">
      <c r="B22"/>
      <c r="C22"/>
      <c r="D22"/>
    </row>
    <row r="23" spans="2:22" ht="23.25" x14ac:dyDescent="0.35">
      <c r="B23"/>
      <c r="C23" s="54" t="s">
        <v>34</v>
      </c>
    </row>
    <row r="24" spans="2:22" x14ac:dyDescent="0.25">
      <c r="B24" t="s">
        <v>35</v>
      </c>
      <c r="C24" s="1" t="s">
        <v>36</v>
      </c>
      <c r="D24" s="1" t="s">
        <v>37</v>
      </c>
      <c r="E24" s="1" t="s">
        <v>38</v>
      </c>
      <c r="F24" s="1" t="s">
        <v>39</v>
      </c>
      <c r="G24" s="1" t="s">
        <v>40</v>
      </c>
      <c r="H24" s="1" t="s">
        <v>41</v>
      </c>
      <c r="I24" s="1" t="s">
        <v>42</v>
      </c>
      <c r="J24" s="1" t="s">
        <v>43</v>
      </c>
      <c r="K24" s="1" t="s">
        <v>44</v>
      </c>
    </row>
    <row r="25" spans="2:22" ht="90" x14ac:dyDescent="0.25">
      <c r="B25" t="s">
        <v>45</v>
      </c>
      <c r="C25" s="1" t="s">
        <v>46</v>
      </c>
      <c r="D25" s="1" t="s">
        <v>46</v>
      </c>
      <c r="E25" s="1" t="s">
        <v>46</v>
      </c>
      <c r="F25" s="1" t="s">
        <v>47</v>
      </c>
      <c r="G25" s="16">
        <v>46245.416365740741</v>
      </c>
      <c r="H25" s="1">
        <v>27</v>
      </c>
      <c r="I25" s="1">
        <v>27</v>
      </c>
      <c r="J25" s="1">
        <v>24</v>
      </c>
      <c r="K25" s="1">
        <v>13</v>
      </c>
    </row>
    <row r="26" spans="2:22" ht="105" x14ac:dyDescent="0.25">
      <c r="B26" t="s">
        <v>45</v>
      </c>
      <c r="C26" s="1" t="s">
        <v>48</v>
      </c>
      <c r="D26" s="1" t="s">
        <v>48</v>
      </c>
      <c r="E26" s="1" t="s">
        <v>48</v>
      </c>
      <c r="F26" s="1" t="s">
        <v>49</v>
      </c>
      <c r="G26" s="16">
        <v>46241.524930555555</v>
      </c>
      <c r="H26" s="1">
        <v>27</v>
      </c>
      <c r="I26" s="1">
        <v>27</v>
      </c>
      <c r="J26" s="1">
        <v>24</v>
      </c>
      <c r="K26" s="1">
        <v>13</v>
      </c>
    </row>
    <row r="27" spans="2:22" ht="90" x14ac:dyDescent="0.25">
      <c r="B27" t="s">
        <v>45</v>
      </c>
      <c r="C27" s="1" t="s">
        <v>50</v>
      </c>
      <c r="D27" s="1" t="s">
        <v>50</v>
      </c>
      <c r="E27" s="1" t="s">
        <v>50</v>
      </c>
      <c r="F27" s="1" t="s">
        <v>51</v>
      </c>
      <c r="G27" s="16">
        <v>46245.415023148147</v>
      </c>
      <c r="H27" s="1">
        <v>27</v>
      </c>
      <c r="I27" s="1">
        <v>27</v>
      </c>
      <c r="J27" s="1">
        <v>24</v>
      </c>
      <c r="K27" s="1">
        <v>13</v>
      </c>
    </row>
    <row r="28" spans="2:22" ht="90" x14ac:dyDescent="0.25">
      <c r="B28" t="s">
        <v>45</v>
      </c>
      <c r="C28" s="1" t="s">
        <v>52</v>
      </c>
      <c r="D28" s="1" t="s">
        <v>52</v>
      </c>
      <c r="F28" s="1" t="s">
        <v>53</v>
      </c>
      <c r="G28" s="16">
        <v>46245.415636574071</v>
      </c>
      <c r="H28" s="1">
        <v>27</v>
      </c>
      <c r="I28" s="1">
        <v>27</v>
      </c>
      <c r="J28" s="1">
        <v>24</v>
      </c>
      <c r="K28" s="1">
        <v>13</v>
      </c>
    </row>
    <row r="29" spans="2:22" ht="105" x14ac:dyDescent="0.25">
      <c r="B29" t="s">
        <v>45</v>
      </c>
      <c r="C29" s="1" t="s">
        <v>54</v>
      </c>
      <c r="D29" s="1" t="s">
        <v>54</v>
      </c>
      <c r="E29" s="1" t="s">
        <v>54</v>
      </c>
      <c r="F29" s="1" t="s">
        <v>55</v>
      </c>
      <c r="G29" s="16">
        <v>46241.525046296294</v>
      </c>
      <c r="H29" s="1">
        <v>27</v>
      </c>
      <c r="I29" s="1">
        <v>27</v>
      </c>
      <c r="J29" s="1">
        <v>24</v>
      </c>
      <c r="K29" s="1">
        <v>13</v>
      </c>
    </row>
    <row r="30" spans="2:22" ht="90" x14ac:dyDescent="0.25">
      <c r="B30" t="s">
        <v>45</v>
      </c>
      <c r="C30" s="1" t="s">
        <v>56</v>
      </c>
      <c r="D30" s="1" t="s">
        <v>56</v>
      </c>
      <c r="F30" s="1" t="s">
        <v>57</v>
      </c>
      <c r="G30" s="16">
        <v>46245.414201388892</v>
      </c>
      <c r="H30" s="1">
        <v>27</v>
      </c>
      <c r="I30" s="1">
        <v>27</v>
      </c>
      <c r="J30" s="1">
        <v>24</v>
      </c>
      <c r="K30" s="1">
        <v>13</v>
      </c>
    </row>
    <row r="31" spans="2:22" ht="60" x14ac:dyDescent="0.25">
      <c r="B31" t="s">
        <v>45</v>
      </c>
      <c r="C31" s="1" t="s">
        <v>58</v>
      </c>
      <c r="D31" s="1" t="s">
        <v>58</v>
      </c>
      <c r="F31" s="1" t="s">
        <v>59</v>
      </c>
      <c r="G31" s="16">
        <v>46245.414317129631</v>
      </c>
      <c r="H31" s="1">
        <v>27</v>
      </c>
      <c r="I31" s="1">
        <v>27</v>
      </c>
      <c r="J31" s="1">
        <v>24</v>
      </c>
      <c r="K31" s="1">
        <v>13</v>
      </c>
    </row>
    <row r="32" spans="2:22" ht="105" x14ac:dyDescent="0.25">
      <c r="B32" t="s">
        <v>45</v>
      </c>
      <c r="C32" s="1" t="s">
        <v>60</v>
      </c>
      <c r="D32" s="1" t="s">
        <v>60</v>
      </c>
      <c r="E32" s="1" t="s">
        <v>60</v>
      </c>
      <c r="F32" s="1" t="s">
        <v>61</v>
      </c>
      <c r="G32" s="16">
        <v>46241.525625000002</v>
      </c>
      <c r="H32" s="1">
        <v>27</v>
      </c>
      <c r="I32" s="1">
        <v>27</v>
      </c>
      <c r="J32" s="1">
        <v>24</v>
      </c>
      <c r="K32" s="1">
        <v>13</v>
      </c>
    </row>
    <row r="33" spans="2:11" ht="90" x14ac:dyDescent="0.25">
      <c r="B33" t="s">
        <v>45</v>
      </c>
      <c r="C33" s="1" t="s">
        <v>62</v>
      </c>
      <c r="D33" s="1" t="s">
        <v>62</v>
      </c>
      <c r="F33" s="1" t="s">
        <v>63</v>
      </c>
      <c r="G33" s="16">
        <v>46241.525405092594</v>
      </c>
      <c r="H33" s="1">
        <v>27</v>
      </c>
      <c r="I33" s="1">
        <v>27</v>
      </c>
      <c r="J33" s="1">
        <v>24</v>
      </c>
      <c r="K33" s="1">
        <v>13</v>
      </c>
    </row>
    <row r="34" spans="2:11" ht="75" x14ac:dyDescent="0.25">
      <c r="B34" t="s">
        <v>45</v>
      </c>
      <c r="C34" s="1" t="s">
        <v>64</v>
      </c>
      <c r="D34" s="1" t="s">
        <v>64</v>
      </c>
      <c r="E34" s="1" t="s">
        <v>64</v>
      </c>
      <c r="F34" s="1" t="s">
        <v>65</v>
      </c>
      <c r="G34" s="16">
        <v>46241.525520833333</v>
      </c>
      <c r="H34" s="1">
        <v>27</v>
      </c>
      <c r="I34" s="1">
        <v>27</v>
      </c>
      <c r="J34" s="1">
        <v>24</v>
      </c>
      <c r="K34" s="1">
        <v>13</v>
      </c>
    </row>
    <row r="35" spans="2:11" ht="60" x14ac:dyDescent="0.25">
      <c r="B35" t="s">
        <v>45</v>
      </c>
      <c r="C35" s="1" t="s">
        <v>66</v>
      </c>
      <c r="D35" s="1" t="s">
        <v>66</v>
      </c>
      <c r="F35" s="1" t="s">
        <v>67</v>
      </c>
      <c r="G35" s="16">
        <v>46245.415752314817</v>
      </c>
      <c r="H35" s="1">
        <v>27</v>
      </c>
      <c r="I35" s="1">
        <v>27</v>
      </c>
      <c r="J35" s="1">
        <v>24</v>
      </c>
      <c r="K35" s="1">
        <v>13</v>
      </c>
    </row>
    <row r="36" spans="2:11" ht="90" x14ac:dyDescent="0.25">
      <c r="B36" t="s">
        <v>45</v>
      </c>
      <c r="C36" s="1" t="s">
        <v>68</v>
      </c>
      <c r="D36" s="1" t="s">
        <v>68</v>
      </c>
      <c r="F36" s="1" t="s">
        <v>69</v>
      </c>
      <c r="G36" s="16">
        <v>46241.525740740741</v>
      </c>
      <c r="H36" s="1">
        <v>27</v>
      </c>
      <c r="I36" s="1">
        <v>27</v>
      </c>
      <c r="J36" s="1">
        <v>24</v>
      </c>
      <c r="K36" s="1">
        <v>13</v>
      </c>
    </row>
    <row r="37" spans="2:11" ht="75" x14ac:dyDescent="0.25">
      <c r="B37" t="s">
        <v>45</v>
      </c>
      <c r="C37" s="1" t="s">
        <v>70</v>
      </c>
      <c r="D37" s="1" t="s">
        <v>70</v>
      </c>
      <c r="E37" s="1" t="s">
        <v>70</v>
      </c>
      <c r="F37" s="1" t="s">
        <v>71</v>
      </c>
      <c r="G37" s="16">
        <v>46241.525879629633</v>
      </c>
      <c r="H37" s="1">
        <v>27</v>
      </c>
      <c r="I37" s="1">
        <v>27</v>
      </c>
      <c r="J37" s="1">
        <v>24</v>
      </c>
      <c r="K37" s="1">
        <v>13</v>
      </c>
    </row>
    <row r="38" spans="2:11" ht="75" x14ac:dyDescent="0.25">
      <c r="B38" t="s">
        <v>45</v>
      </c>
      <c r="C38" s="1" t="s">
        <v>72</v>
      </c>
      <c r="F38" s="1" t="s">
        <v>73</v>
      </c>
      <c r="G38" s="16">
        <v>46241.52615740741</v>
      </c>
      <c r="H38" s="1">
        <v>27</v>
      </c>
      <c r="I38" s="1">
        <v>27</v>
      </c>
      <c r="J38" s="1">
        <v>24</v>
      </c>
      <c r="K38" s="1">
        <v>13</v>
      </c>
    </row>
    <row r="39" spans="2:11" ht="120" x14ac:dyDescent="0.25">
      <c r="B39" t="s">
        <v>45</v>
      </c>
      <c r="C39" s="1" t="s">
        <v>74</v>
      </c>
      <c r="D39" s="1" t="s">
        <v>74</v>
      </c>
      <c r="E39" s="1" t="s">
        <v>74</v>
      </c>
      <c r="F39" s="1" t="s">
        <v>75</v>
      </c>
      <c r="G39" s="16">
        <v>46241.526296296295</v>
      </c>
      <c r="H39" s="1">
        <v>27</v>
      </c>
      <c r="I39" s="1">
        <v>27</v>
      </c>
      <c r="J39" s="1">
        <v>24</v>
      </c>
      <c r="K39" s="1">
        <v>13</v>
      </c>
    </row>
    <row r="40" spans="2:11" ht="75" x14ac:dyDescent="0.25">
      <c r="B40" t="s">
        <v>45</v>
      </c>
      <c r="C40" s="1" t="s">
        <v>76</v>
      </c>
      <c r="F40" s="1" t="s">
        <v>77</v>
      </c>
      <c r="G40" s="16">
        <v>46245.413958333331</v>
      </c>
      <c r="H40" s="1">
        <v>27</v>
      </c>
      <c r="I40" s="1">
        <v>27</v>
      </c>
      <c r="J40" s="1">
        <v>24</v>
      </c>
      <c r="K40" s="1">
        <v>13</v>
      </c>
    </row>
    <row r="41" spans="2:11" ht="75" x14ac:dyDescent="0.25">
      <c r="B41" t="s">
        <v>45</v>
      </c>
      <c r="C41" s="1" t="s">
        <v>78</v>
      </c>
      <c r="D41" s="1" t="s">
        <v>78</v>
      </c>
      <c r="F41" s="1" t="s">
        <v>79</v>
      </c>
      <c r="G41" s="16">
        <v>46245.413761574076</v>
      </c>
      <c r="H41" s="1">
        <v>27</v>
      </c>
      <c r="I41" s="1">
        <v>27</v>
      </c>
      <c r="J41" s="1">
        <v>24</v>
      </c>
      <c r="K41" s="1">
        <v>13</v>
      </c>
    </row>
    <row r="42" spans="2:11" ht="90" x14ac:dyDescent="0.25">
      <c r="B42" t="s">
        <v>45</v>
      </c>
      <c r="C42" s="1" t="s">
        <v>80</v>
      </c>
      <c r="D42" s="1" t="s">
        <v>80</v>
      </c>
      <c r="E42" s="1" t="s">
        <v>80</v>
      </c>
      <c r="F42" s="1" t="s">
        <v>81</v>
      </c>
      <c r="G42" s="16">
        <v>46246.466990740744</v>
      </c>
      <c r="H42" s="1">
        <v>27</v>
      </c>
      <c r="I42" s="1">
        <v>27</v>
      </c>
      <c r="J42" s="1">
        <v>24</v>
      </c>
      <c r="K42" s="1">
        <v>13</v>
      </c>
    </row>
    <row r="43" spans="2:11" ht="75" x14ac:dyDescent="0.25">
      <c r="B43" t="s">
        <v>45</v>
      </c>
      <c r="C43" s="1" t="s">
        <v>82</v>
      </c>
      <c r="D43" s="1" t="s">
        <v>82</v>
      </c>
      <c r="E43" s="1" t="s">
        <v>82</v>
      </c>
      <c r="F43" s="1" t="s">
        <v>83</v>
      </c>
      <c r="G43" s="16">
        <v>46245.603981481479</v>
      </c>
      <c r="H43" s="1">
        <v>27</v>
      </c>
      <c r="I43" s="1">
        <v>27</v>
      </c>
      <c r="J43" s="1">
        <v>24</v>
      </c>
      <c r="K43" s="1">
        <v>13</v>
      </c>
    </row>
    <row r="44" spans="2:11" ht="60" x14ac:dyDescent="0.25">
      <c r="B44" t="s">
        <v>45</v>
      </c>
      <c r="C44" s="1" t="s">
        <v>84</v>
      </c>
      <c r="D44" s="1" t="s">
        <v>84</v>
      </c>
      <c r="E44" s="1" t="s">
        <v>84</v>
      </c>
      <c r="F44" s="1" t="s">
        <v>85</v>
      </c>
      <c r="G44" s="16">
        <v>46245.415509259263</v>
      </c>
      <c r="H44" s="1">
        <v>27</v>
      </c>
      <c r="I44" s="1">
        <v>27</v>
      </c>
      <c r="J44" s="1">
        <v>24</v>
      </c>
      <c r="K44" s="1">
        <v>13</v>
      </c>
    </row>
    <row r="45" spans="2:11" ht="90" x14ac:dyDescent="0.25">
      <c r="B45" t="s">
        <v>45</v>
      </c>
      <c r="C45" s="1" t="s">
        <v>86</v>
      </c>
      <c r="D45" s="1" t="s">
        <v>86</v>
      </c>
      <c r="E45" s="1" t="s">
        <v>86</v>
      </c>
      <c r="F45" s="1" t="s">
        <v>87</v>
      </c>
      <c r="G45" s="16">
        <v>46245.416134259256</v>
      </c>
      <c r="H45" s="1">
        <v>27</v>
      </c>
      <c r="I45" s="1">
        <v>27</v>
      </c>
      <c r="J45" s="1">
        <v>24</v>
      </c>
      <c r="K45" s="1">
        <v>13</v>
      </c>
    </row>
    <row r="46" spans="2:11" ht="90" x14ac:dyDescent="0.25">
      <c r="B46" t="s">
        <v>45</v>
      </c>
      <c r="C46" s="1" t="s">
        <v>88</v>
      </c>
      <c r="D46" s="1" t="s">
        <v>88</v>
      </c>
      <c r="E46" s="1" t="s">
        <v>88</v>
      </c>
      <c r="F46" s="1" t="s">
        <v>89</v>
      </c>
      <c r="G46" s="16">
        <v>46245.416250000002</v>
      </c>
      <c r="H46" s="1">
        <v>27</v>
      </c>
      <c r="I46" s="1">
        <v>27</v>
      </c>
      <c r="J46" s="1">
        <v>24</v>
      </c>
      <c r="K46" s="1">
        <v>13</v>
      </c>
    </row>
    <row r="47" spans="2:11" ht="60" x14ac:dyDescent="0.25">
      <c r="B47" t="s">
        <v>45</v>
      </c>
      <c r="C47" s="1" t="s">
        <v>90</v>
      </c>
      <c r="D47" s="1" t="s">
        <v>90</v>
      </c>
      <c r="F47" s="1" t="s">
        <v>91</v>
      </c>
      <c r="G47" s="16">
        <v>46245.589236111111</v>
      </c>
      <c r="H47" s="1">
        <v>27</v>
      </c>
      <c r="I47" s="1">
        <v>27</v>
      </c>
      <c r="J47" s="1">
        <v>24</v>
      </c>
      <c r="K47" s="1">
        <v>13</v>
      </c>
    </row>
    <row r="48" spans="2:11" ht="90" x14ac:dyDescent="0.25">
      <c r="B48" t="s">
        <v>45</v>
      </c>
      <c r="C48" s="1" t="s">
        <v>92</v>
      </c>
      <c r="D48" s="1" t="s">
        <v>92</v>
      </c>
      <c r="F48" s="1" t="s">
        <v>93</v>
      </c>
      <c r="G48" s="16">
        <v>46245.414085648146</v>
      </c>
      <c r="H48" s="1">
        <v>27</v>
      </c>
      <c r="I48" s="1">
        <v>27</v>
      </c>
      <c r="J48" s="1">
        <v>24</v>
      </c>
      <c r="K48" s="1">
        <v>13</v>
      </c>
    </row>
    <row r="49" spans="2:11" ht="60" x14ac:dyDescent="0.25">
      <c r="B49" t="s">
        <v>45</v>
      </c>
      <c r="C49" s="1" t="s">
        <v>94</v>
      </c>
      <c r="D49" s="1" t="s">
        <v>94</v>
      </c>
      <c r="F49" s="1" t="s">
        <v>95</v>
      </c>
      <c r="G49" s="16">
        <v>46241.526412037034</v>
      </c>
      <c r="H49" s="1">
        <v>27</v>
      </c>
      <c r="I49" s="1">
        <v>27</v>
      </c>
      <c r="J49" s="1">
        <v>24</v>
      </c>
      <c r="K49" s="1">
        <v>13</v>
      </c>
    </row>
    <row r="50" spans="2:11" ht="60" x14ac:dyDescent="0.25">
      <c r="B50" t="s">
        <v>45</v>
      </c>
      <c r="C50" s="1" t="s">
        <v>96</v>
      </c>
      <c r="F50" s="1" t="s">
        <v>97</v>
      </c>
      <c r="G50" s="16">
        <v>46245.415381944447</v>
      </c>
      <c r="H50" s="1">
        <v>27</v>
      </c>
      <c r="I50" s="1">
        <v>27</v>
      </c>
      <c r="J50" s="1">
        <v>24</v>
      </c>
      <c r="K50" s="1">
        <v>13</v>
      </c>
    </row>
    <row r="51" spans="2:11" ht="60" x14ac:dyDescent="0.25">
      <c r="B51" t="s">
        <v>45</v>
      </c>
      <c r="C51" s="1" t="s">
        <v>98</v>
      </c>
      <c r="D51" s="1" t="s">
        <v>98</v>
      </c>
      <c r="F51" s="1" t="s">
        <v>99</v>
      </c>
      <c r="G51" s="16">
        <v>46245.414768518516</v>
      </c>
      <c r="H51" s="1">
        <v>27</v>
      </c>
      <c r="I51" s="1">
        <v>27</v>
      </c>
      <c r="J51" s="1">
        <v>24</v>
      </c>
      <c r="K51" s="1">
        <v>13</v>
      </c>
    </row>
    <row r="52" spans="2:11" x14ac:dyDescent="0.25">
      <c r="B52"/>
    </row>
  </sheetData>
  <pageMargins left="0.7" right="0.7" top="0.75" bottom="0.75" header="0.3" footer="0.3"/>
  <pageSetup paperSize="9" orientation="portrait" r:id="rId1"/>
  <headerFooter>
    <oddFooter>&amp;R_x000D_&amp;1#&amp;"Aptos"&amp;10&amp;K0000FF Informacje Wewnętrzne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496d7198-9f9d-4622-9e51-1f4cc740ad48" value=""/>
</sisl>
</file>

<file path=customXml/itemProps1.xml><?xml version="1.0" encoding="utf-8"?>
<ds:datastoreItem xmlns:ds="http://schemas.openxmlformats.org/officeDocument/2006/customXml" ds:itemID="{168B8456-62E9-47C3-9507-D7118E28A75F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dane miesięczne zagregowane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2024-12-20T13:59:18Z</dcterms:created>
  <dcterms:modified xsi:type="dcterms:W3CDTF">2026-08-12T10:16:12Z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9fc88b7a-2bc3-4261-89bf-9e89ace4d774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uid="496d7198-9f9d-4622-9e51-1f4cc740ad48" value="" /&gt;&lt;/sisl&gt;</vt:lpwstr>
  </property>
  <property fmtid="{D5CDD505-2E9C-101B-9397-08002B2CF9AE}" pid="7" name="bjDocumentSecurityLabel">
    <vt:lpwstr>Klasyfikacja: Klient/Kontrahent | Customer/Contractor (C1)</vt:lpwstr>
  </property>
  <property fmtid="{D5CDD505-2E9C-101B-9397-08002B2CF9AE}" pid="8" name="MSIP_Label_ac629e51-1593-4f13-81fd-d0c874f55d21_Enabled">
    <vt:lpwstr>true</vt:lpwstr>
  </property>
  <property fmtid="{D5CDD505-2E9C-101B-9397-08002B2CF9AE}" pid="9" name="MSIP_Label_ac629e51-1593-4f13-81fd-d0c874f55d21_SetDate">
    <vt:lpwstr>2026-08-12T09:26:21Z</vt:lpwstr>
  </property>
  <property fmtid="{D5CDD505-2E9C-101B-9397-08002B2CF9AE}" pid="10" name="MSIP_Label_ac629e51-1593-4f13-81fd-d0c874f55d21_Method">
    <vt:lpwstr>Privileged</vt:lpwstr>
  </property>
  <property fmtid="{D5CDD505-2E9C-101B-9397-08002B2CF9AE}" pid="11" name="MSIP_Label_ac629e51-1593-4f13-81fd-d0c874f55d21_Name">
    <vt:lpwstr>Grupa BIK-Wewnętrzne</vt:lpwstr>
  </property>
  <property fmtid="{D5CDD505-2E9C-101B-9397-08002B2CF9AE}" pid="12" name="MSIP_Label_ac629e51-1593-4f13-81fd-d0c874f55d21_SiteId">
    <vt:lpwstr>f2871815-01ea-45c0-a64b-82e189df602c</vt:lpwstr>
  </property>
  <property fmtid="{D5CDD505-2E9C-101B-9397-08002B2CF9AE}" pid="13" name="MSIP_Label_ac629e51-1593-4f13-81fd-d0c874f55d21_ActionId">
    <vt:lpwstr>ba5036a0-97f5-47a3-bb16-67b785c51a2b</vt:lpwstr>
  </property>
  <property fmtid="{D5CDD505-2E9C-101B-9397-08002B2CF9AE}" pid="14" name="MSIP_Label_ac629e51-1593-4f13-81fd-d0c874f55d21_ContentBits">
    <vt:lpwstr>2</vt:lpwstr>
  </property>
  <property fmtid="{D5CDD505-2E9C-101B-9397-08002B2CF9AE}" pid="15" name="MSIP_Label_ac629e51-1593-4f13-81fd-d0c874f55d21_Tag">
    <vt:lpwstr>10, 0, 1, 1</vt:lpwstr>
  </property>
</Properties>
</file>