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2.2026\"/>
    </mc:Choice>
  </mc:AlternateContent>
  <xr:revisionPtr revIDLastSave="0" documentId="8_{1203D763-7C05-479E-B34F-051BD004C566}" xr6:coauthVersionLast="47" xr6:coauthVersionMax="47" xr10:uidLastSave="{00000000-0000-0000-0000-000000000000}"/>
  <bookViews>
    <workbookView xWindow="28680" yWindow="-120" windowWidth="29040" windowHeight="15720" firstSheet="1" activeTab="1" xr2:uid="{5204D2B1-E08D-4FEB-B02A-96D710794F7D}"/>
  </bookViews>
  <sheets>
    <sheet name="dane miesięczne zagregowane" sheetId="1" state="hidden" r:id="rId1"/>
    <sheet name="dane miesięczne wg fir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1" l="1"/>
  <c r="C128" i="2" l="1"/>
  <c r="L128" i="2" s="1"/>
  <c r="C127" i="2"/>
  <c r="L127" i="2" s="1"/>
  <c r="C126" i="2"/>
  <c r="L126" i="2" s="1"/>
  <c r="C125" i="2"/>
  <c r="L125" i="2" s="1"/>
  <c r="C124" i="2"/>
  <c r="L124" i="2" s="1"/>
  <c r="C123" i="2"/>
  <c r="L123" i="2" s="1"/>
  <c r="C122" i="2"/>
  <c r="L122" i="2" s="1"/>
  <c r="C121" i="2"/>
  <c r="L121" i="2" s="1"/>
  <c r="C120" i="2"/>
  <c r="L120" i="2" s="1"/>
  <c r="C119" i="2"/>
  <c r="L119" i="2" s="1"/>
  <c r="C118" i="2"/>
  <c r="L118" i="2" s="1"/>
  <c r="C117" i="2"/>
  <c r="L117" i="2" s="1"/>
  <c r="C116" i="2"/>
  <c r="L116" i="2" s="1"/>
  <c r="C115" i="2"/>
  <c r="L115" i="2" s="1"/>
  <c r="C114" i="2"/>
  <c r="L114" i="2" s="1"/>
  <c r="C113" i="2"/>
  <c r="L113" i="2" s="1"/>
  <c r="C112" i="2"/>
  <c r="L112" i="2" s="1"/>
  <c r="C111" i="2"/>
  <c r="L111" i="2" s="1"/>
  <c r="C110" i="2"/>
  <c r="L110" i="2" s="1"/>
  <c r="C109" i="2"/>
  <c r="L109" i="2" s="1"/>
  <c r="C108" i="2"/>
  <c r="L108" i="2" s="1"/>
  <c r="C107" i="2"/>
  <c r="L107" i="2" s="1"/>
  <c r="C106" i="2"/>
  <c r="L106" i="2" s="1"/>
  <c r="C105" i="2"/>
  <c r="L105" i="2" s="1"/>
  <c r="C104" i="2"/>
  <c r="L104" i="2" s="1"/>
  <c r="C103" i="2"/>
  <c r="L103" i="2" s="1"/>
  <c r="C102" i="2"/>
  <c r="L102" i="2" s="1"/>
  <c r="C101" i="2"/>
  <c r="L101" i="2" s="1"/>
  <c r="C96" i="2"/>
  <c r="L96" i="2" s="1"/>
  <c r="C95" i="2"/>
  <c r="L95" i="2" s="1"/>
  <c r="C94" i="2"/>
  <c r="L94" i="2" s="1"/>
  <c r="C93" i="2"/>
  <c r="L93" i="2" s="1"/>
  <c r="C92" i="2"/>
  <c r="L92" i="2" s="1"/>
  <c r="C91" i="2"/>
  <c r="L91" i="2" s="1"/>
  <c r="C90" i="2"/>
  <c r="L90" i="2" s="1"/>
  <c r="C89" i="2"/>
  <c r="L89" i="2" s="1"/>
  <c r="C88" i="2"/>
  <c r="L88" i="2" s="1"/>
  <c r="C87" i="2"/>
  <c r="L87" i="2" s="1"/>
  <c r="C86" i="2"/>
  <c r="L86" i="2" s="1"/>
  <c r="C85" i="2"/>
  <c r="L85" i="2" s="1"/>
  <c r="C84" i="2"/>
  <c r="L84" i="2" s="1"/>
  <c r="C83" i="2"/>
  <c r="L83" i="2" s="1"/>
  <c r="C82" i="2"/>
  <c r="L82" i="2" s="1"/>
  <c r="C81" i="2"/>
  <c r="L81" i="2" s="1"/>
  <c r="C80" i="2"/>
  <c r="L80" i="2" s="1"/>
  <c r="C79" i="2"/>
  <c r="L79" i="2" s="1"/>
  <c r="C78" i="2"/>
  <c r="L78" i="2" s="1"/>
  <c r="C77" i="2"/>
  <c r="L77" i="2" s="1"/>
  <c r="C76" i="2"/>
  <c r="L76" i="2" s="1"/>
  <c r="C75" i="2"/>
  <c r="L75" i="2" s="1"/>
  <c r="C74" i="2"/>
  <c r="L74" i="2" s="1"/>
  <c r="C73" i="2"/>
  <c r="L73" i="2" s="1"/>
  <c r="C72" i="2"/>
  <c r="L72" i="2" s="1"/>
  <c r="C71" i="2"/>
  <c r="L71" i="2" s="1"/>
  <c r="C70" i="2"/>
  <c r="L70" i="2" s="1"/>
  <c r="C69" i="2"/>
  <c r="L69" i="2" s="1"/>
  <c r="C15" i="1"/>
  <c r="L15" i="1" s="1"/>
  <c r="C13" i="1"/>
  <c r="L13" i="1" s="1"/>
  <c r="S63" i="2"/>
  <c r="U63" i="2" s="1"/>
  <c r="L63" i="2"/>
  <c r="E63" i="2"/>
  <c r="C63" i="2"/>
  <c r="S62" i="2"/>
  <c r="U62" i="2" s="1"/>
  <c r="L62" i="2"/>
  <c r="E62" i="2"/>
  <c r="C62" i="2"/>
  <c r="S61" i="2"/>
  <c r="U61" i="2" s="1"/>
  <c r="L61" i="2"/>
  <c r="E61" i="2"/>
  <c r="C61" i="2"/>
  <c r="S60" i="2"/>
  <c r="U60" i="2" s="1"/>
  <c r="L60" i="2"/>
  <c r="E60" i="2"/>
  <c r="C60" i="2"/>
  <c r="S59" i="2"/>
  <c r="U59" i="2" s="1"/>
  <c r="L59" i="2"/>
  <c r="E59" i="2"/>
  <c r="C59" i="2"/>
  <c r="S58" i="2"/>
  <c r="U58" i="2" s="1"/>
  <c r="L58" i="2"/>
  <c r="E58" i="2"/>
  <c r="C58" i="2"/>
  <c r="S57" i="2"/>
  <c r="U57" i="2" s="1"/>
  <c r="L57" i="2"/>
  <c r="E57" i="2"/>
  <c r="C57" i="2"/>
  <c r="S56" i="2"/>
  <c r="U56" i="2" s="1"/>
  <c r="L56" i="2"/>
  <c r="E56" i="2"/>
  <c r="C56" i="2"/>
  <c r="S55" i="2"/>
  <c r="U55" i="2" s="1"/>
  <c r="L55" i="2"/>
  <c r="E55" i="2"/>
  <c r="C55" i="2"/>
  <c r="S54" i="2"/>
  <c r="U54" i="2" s="1"/>
  <c r="L54" i="2"/>
  <c r="E54" i="2"/>
  <c r="C54" i="2"/>
  <c r="S53" i="2"/>
  <c r="U53" i="2" s="1"/>
  <c r="L53" i="2"/>
  <c r="E53" i="2"/>
  <c r="C53" i="2"/>
  <c r="S52" i="2"/>
  <c r="U52" i="2" s="1"/>
  <c r="L52" i="2"/>
  <c r="E52" i="2"/>
  <c r="C52" i="2"/>
  <c r="S51" i="2"/>
  <c r="U51" i="2" s="1"/>
  <c r="L51" i="2"/>
  <c r="E51" i="2"/>
  <c r="C51" i="2"/>
  <c r="S50" i="2"/>
  <c r="U50" i="2" s="1"/>
  <c r="L50" i="2"/>
  <c r="E50" i="2"/>
  <c r="C50" i="2"/>
  <c r="S49" i="2"/>
  <c r="U49" i="2" s="1"/>
  <c r="L49" i="2"/>
  <c r="E49" i="2"/>
  <c r="C49" i="2"/>
  <c r="S48" i="2"/>
  <c r="U48" i="2" s="1"/>
  <c r="L48" i="2"/>
  <c r="E48" i="2"/>
  <c r="C48" i="2"/>
  <c r="S47" i="2"/>
  <c r="U47" i="2" s="1"/>
  <c r="L47" i="2"/>
  <c r="E47" i="2"/>
  <c r="C47" i="2"/>
  <c r="S46" i="2"/>
  <c r="U46" i="2" s="1"/>
  <c r="L46" i="2"/>
  <c r="E46" i="2"/>
  <c r="C46" i="2"/>
  <c r="S45" i="2"/>
  <c r="U45" i="2" s="1"/>
  <c r="L45" i="2"/>
  <c r="E45" i="2"/>
  <c r="C45" i="2"/>
  <c r="S44" i="2"/>
  <c r="U44" i="2" s="1"/>
  <c r="L44" i="2"/>
  <c r="E44" i="2"/>
  <c r="C44" i="2"/>
  <c r="S43" i="2"/>
  <c r="U43" i="2" s="1"/>
  <c r="L43" i="2"/>
  <c r="E43" i="2"/>
  <c r="C43" i="2"/>
  <c r="S42" i="2"/>
  <c r="U42" i="2" s="1"/>
  <c r="L42" i="2"/>
  <c r="E42" i="2"/>
  <c r="C42" i="2"/>
  <c r="S41" i="2"/>
  <c r="U41" i="2" s="1"/>
  <c r="L41" i="2"/>
  <c r="E41" i="2"/>
  <c r="C41" i="2"/>
  <c r="S40" i="2"/>
  <c r="U40" i="2" s="1"/>
  <c r="L40" i="2"/>
  <c r="E40" i="2"/>
  <c r="C40" i="2"/>
  <c r="S39" i="2"/>
  <c r="U39" i="2" s="1"/>
  <c r="L39" i="2"/>
  <c r="E39" i="2"/>
  <c r="C39" i="2"/>
  <c r="S38" i="2"/>
  <c r="U38" i="2" s="1"/>
  <c r="L38" i="2"/>
  <c r="E38" i="2"/>
  <c r="C38" i="2"/>
  <c r="S31" i="2"/>
  <c r="U31" i="2" s="1"/>
  <c r="L31" i="2"/>
  <c r="E31" i="2"/>
  <c r="C31" i="2"/>
  <c r="S30" i="2"/>
  <c r="U30" i="2" s="1"/>
  <c r="L30" i="2"/>
  <c r="E30" i="2"/>
  <c r="C30" i="2"/>
  <c r="S29" i="2"/>
  <c r="U29" i="2" s="1"/>
  <c r="L29" i="2"/>
  <c r="E29" i="2"/>
  <c r="C29" i="2"/>
  <c r="S28" i="2"/>
  <c r="U28" i="2" s="1"/>
  <c r="L28" i="2"/>
  <c r="E28" i="2"/>
  <c r="C28" i="2"/>
  <c r="S27" i="2"/>
  <c r="U27" i="2" s="1"/>
  <c r="L27" i="2"/>
  <c r="E27" i="2"/>
  <c r="C27" i="2"/>
  <c r="S26" i="2"/>
  <c r="U26" i="2" s="1"/>
  <c r="L26" i="2"/>
  <c r="E26" i="2"/>
  <c r="C26" i="2"/>
  <c r="S25" i="2"/>
  <c r="U25" i="2" s="1"/>
  <c r="L25" i="2"/>
  <c r="E25" i="2"/>
  <c r="C25" i="2"/>
  <c r="S24" i="2"/>
  <c r="U24" i="2" s="1"/>
  <c r="L24" i="2"/>
  <c r="E24" i="2"/>
  <c r="C24" i="2"/>
  <c r="S23" i="2"/>
  <c r="U23" i="2" s="1"/>
  <c r="L23" i="2"/>
  <c r="E23" i="2"/>
  <c r="C23" i="2"/>
  <c r="S22" i="2"/>
  <c r="U22" i="2" s="1"/>
  <c r="L22" i="2"/>
  <c r="E22" i="2"/>
  <c r="C22" i="2"/>
  <c r="S21" i="2"/>
  <c r="U21" i="2" s="1"/>
  <c r="L21" i="2"/>
  <c r="E21" i="2"/>
  <c r="C21" i="2"/>
  <c r="S20" i="2"/>
  <c r="U20" i="2" s="1"/>
  <c r="L20" i="2"/>
  <c r="E20" i="2"/>
  <c r="C20" i="2"/>
  <c r="S19" i="2"/>
  <c r="U19" i="2" s="1"/>
  <c r="L19" i="2"/>
  <c r="E19" i="2"/>
  <c r="C19" i="2"/>
  <c r="S18" i="2"/>
  <c r="U18" i="2" s="1"/>
  <c r="L18" i="2"/>
  <c r="E18" i="2"/>
  <c r="C18" i="2"/>
  <c r="S17" i="2"/>
  <c r="U17" i="2" s="1"/>
  <c r="L17" i="2"/>
  <c r="E17" i="2"/>
  <c r="C17" i="2"/>
  <c r="S16" i="2"/>
  <c r="U16" i="2" s="1"/>
  <c r="L16" i="2"/>
  <c r="E16" i="2"/>
  <c r="C16" i="2"/>
  <c r="S15" i="2"/>
  <c r="U15" i="2" s="1"/>
  <c r="L15" i="2"/>
  <c r="E15" i="2"/>
  <c r="C15" i="2"/>
  <c r="S14" i="2"/>
  <c r="U14" i="2" s="1"/>
  <c r="L14" i="2"/>
  <c r="E14" i="2"/>
  <c r="C14" i="2"/>
  <c r="S13" i="2"/>
  <c r="U13" i="2" s="1"/>
  <c r="L13" i="2"/>
  <c r="E13" i="2"/>
  <c r="C13" i="2"/>
  <c r="S12" i="2"/>
  <c r="U12" i="2" s="1"/>
  <c r="L12" i="2"/>
  <c r="E12" i="2"/>
  <c r="C12" i="2"/>
  <c r="S11" i="2"/>
  <c r="U11" i="2" s="1"/>
  <c r="L11" i="2"/>
  <c r="E11" i="2"/>
  <c r="C11" i="2"/>
  <c r="S10" i="2"/>
  <c r="U10" i="2" s="1"/>
  <c r="L10" i="2"/>
  <c r="E10" i="2"/>
  <c r="C10" i="2"/>
  <c r="S9" i="2"/>
  <c r="U9" i="2" s="1"/>
  <c r="L9" i="2"/>
  <c r="E9" i="2"/>
  <c r="C9" i="2"/>
  <c r="S8" i="2"/>
  <c r="U8" i="2" s="1"/>
  <c r="L8" i="2"/>
  <c r="E8" i="2"/>
  <c r="C8" i="2"/>
  <c r="S32" i="2"/>
  <c r="U32" i="2" s="1"/>
  <c r="L32" i="2"/>
  <c r="E32" i="2"/>
  <c r="C32" i="2"/>
  <c r="S7" i="2"/>
  <c r="U7" i="2" s="1"/>
  <c r="L7" i="2"/>
  <c r="E7" i="2"/>
  <c r="C7" i="2"/>
  <c r="S6" i="1"/>
  <c r="U6" i="1" s="1"/>
  <c r="U5" i="1"/>
  <c r="L6" i="1"/>
  <c r="L5" i="1"/>
  <c r="E6" i="1"/>
  <c r="C6" i="1"/>
  <c r="E5" i="1"/>
  <c r="C5" i="1"/>
</calcChain>
</file>

<file path=xl/sharedStrings.xml><?xml version="1.0" encoding="utf-8"?>
<sst xmlns="http://schemas.openxmlformats.org/spreadsheetml/2006/main" count="455" uniqueCount="104">
  <si>
    <t>Środki transportu drogowego</t>
  </si>
  <si>
    <t>osobowe</t>
  </si>
  <si>
    <t>o masie do 3,5 tony</t>
  </si>
  <si>
    <t>o masie powyżej 3,5 tony</t>
  </si>
  <si>
    <t>ciągniki siodłowe</t>
  </si>
  <si>
    <t>naczepy / przyczepy</t>
  </si>
  <si>
    <t>autobusy</t>
  </si>
  <si>
    <t>inne</t>
  </si>
  <si>
    <t>Maszyny i urządzenia przemysłowe</t>
  </si>
  <si>
    <t>sprzęt budowlany</t>
  </si>
  <si>
    <t>maszyny rolnicze</t>
  </si>
  <si>
    <t>pozostałe maszyny i urządzenia</t>
  </si>
  <si>
    <t>Komputery i sprzęt biurowy</t>
  </si>
  <si>
    <t>Pozostałe środki transportu</t>
  </si>
  <si>
    <t>Inne Ruchomości</t>
  </si>
  <si>
    <t xml:space="preserve">Razem ruchomości </t>
  </si>
  <si>
    <t>Nieruchomości</t>
  </si>
  <si>
    <t>Ogółem finansowanie rynku</t>
  </si>
  <si>
    <t xml:space="preserve">aktywa w zarządzaniu ( bez finansowania ) </t>
  </si>
  <si>
    <t xml:space="preserve">leasing </t>
  </si>
  <si>
    <t xml:space="preserve">pożyczki </t>
  </si>
  <si>
    <t>Finansowanie leasingiem</t>
  </si>
  <si>
    <t>dane za:</t>
  </si>
  <si>
    <t>Finansowanie pożyczką</t>
  </si>
  <si>
    <t>Pojazdy</t>
  </si>
  <si>
    <t>Pozostałe pojazdy (inne)</t>
  </si>
  <si>
    <t>Inne ruchomości</t>
  </si>
  <si>
    <t>Ruchomości razem</t>
  </si>
  <si>
    <t>Ilość sprzętu sfinansowanego w ramach wykorzystanego limitu [sztuki]</t>
  </si>
  <si>
    <r>
      <rPr>
        <b/>
        <sz val="9"/>
        <color indexed="8"/>
        <rFont val="Arial"/>
        <family val="2"/>
        <charset val="238"/>
      </rPr>
      <t>OSD</t>
    </r>
    <r>
      <rPr>
        <sz val="9"/>
        <color indexed="8"/>
        <rFont val="Arial"/>
        <family val="2"/>
        <charset val="238"/>
      </rPr>
      <t xml:space="preserve"> (osobowe i ciężarowe do 3,5 tony)</t>
    </r>
  </si>
  <si>
    <r>
      <rPr>
        <b/>
        <sz val="9"/>
        <color indexed="8"/>
        <rFont val="Arial"/>
        <family val="2"/>
        <charset val="238"/>
      </rPr>
      <t>Pojazdy ciężarowe</t>
    </r>
    <r>
      <rPr>
        <sz val="9"/>
        <color indexed="8"/>
        <rFont val="Arial"/>
        <family val="2"/>
        <charset val="238"/>
      </rPr>
      <t xml:space="preserve"> (ciężarowe powyżej 3,5 tony, ciągniki siodłowe, naczepy/przyczepy, autobusy)</t>
    </r>
  </si>
  <si>
    <t>Wartość wykorzystanego limitu w danym okresie [tys. PLN]</t>
  </si>
  <si>
    <r>
      <rPr>
        <b/>
        <sz val="10"/>
        <color indexed="8"/>
        <rFont val="Arial"/>
        <family val="2"/>
        <charset val="238"/>
      </rPr>
      <t>OSD</t>
    </r>
    <r>
      <rPr>
        <sz val="10"/>
        <color indexed="8"/>
        <rFont val="Arial"/>
        <family val="2"/>
        <charset val="238"/>
      </rPr>
      <t xml:space="preserve"> (osobowe i ciężarowe do 3,5 tony)</t>
    </r>
  </si>
  <si>
    <r>
      <rPr>
        <b/>
        <sz val="10"/>
        <color indexed="8"/>
        <rFont val="Arial"/>
        <family val="2"/>
        <charset val="238"/>
      </rPr>
      <t>Pojazdy ciężarowe</t>
    </r>
    <r>
      <rPr>
        <sz val="10"/>
        <color indexed="8"/>
        <rFont val="Arial"/>
        <family val="2"/>
        <charset val="238"/>
      </rPr>
      <t xml:space="preserve"> (ciężarowe powyżej 3,5 tony, ciągniki siodłowe, naczepy/przyczepy, autobusy)</t>
    </r>
  </si>
  <si>
    <t>Finansowanie stoków</t>
  </si>
  <si>
    <t xml:space="preserve">wartość [netto tysiące PLN] środków trwałych </t>
  </si>
  <si>
    <r>
      <rPr>
        <b/>
        <sz val="11"/>
        <color theme="1"/>
        <rFont val="Calibri"/>
        <family val="2"/>
        <charset val="238"/>
        <scheme val="minor"/>
      </rPr>
      <t>ciężarowe</t>
    </r>
    <r>
      <rPr>
        <sz val="11"/>
        <color theme="1"/>
        <rFont val="Calibri"/>
        <family val="2"/>
        <charset val="238"/>
        <scheme val="minor"/>
      </rPr>
      <t xml:space="preserve"> (suma pojazdów ciężarowych do 3.5t oraz o masie powyżej 3.5t)</t>
    </r>
  </si>
  <si>
    <r>
      <rPr>
        <b/>
        <sz val="12"/>
        <color indexed="8"/>
        <rFont val="Arial"/>
        <family val="2"/>
        <charset val="238"/>
      </rPr>
      <t>Pozostałe środki transportu</t>
    </r>
    <r>
      <rPr>
        <b/>
        <sz val="10"/>
        <color indexed="8"/>
        <rFont val="Arial"/>
        <family val="2"/>
        <charset val="238"/>
      </rPr>
      <t xml:space="preserve"> </t>
    </r>
    <r>
      <rPr>
        <sz val="10"/>
        <color indexed="8"/>
        <rFont val="Arial"/>
        <family val="2"/>
        <charset val="238"/>
      </rPr>
      <t>(samoloty, statki, kolej)</t>
    </r>
  </si>
  <si>
    <t>Lista firm, które zaraportowały swoje dane</t>
  </si>
  <si>
    <t>DT</t>
  </si>
  <si>
    <t>LEASING</t>
  </si>
  <si>
    <t>POZYCZKI</t>
  </si>
  <si>
    <t>STOKI</t>
  </si>
  <si>
    <t>PLIK</t>
  </si>
  <si>
    <t>DATA_AKT</t>
  </si>
  <si>
    <t>LICZBA</t>
  </si>
  <si>
    <t>LICZBA_LEASING</t>
  </si>
  <si>
    <t>LICZBA_POZYCZKI</t>
  </si>
  <si>
    <t>LICZBA_STOKI</t>
  </si>
  <si>
    <t>2026-02</t>
  </si>
  <si>
    <t>Alior Leasing Sp. z o.o.</t>
  </si>
  <si>
    <t>ALIOR LEASING_ZPL _ 02-2026 formularz miesięczny dla uczestników badania.xlsx</t>
  </si>
  <si>
    <t>BNP Paribas Lease Group Sp. z o. o.</t>
  </si>
  <si>
    <t>BNP Paribas Lease Group_02-2026 formularz miesięczny dla uczestników badania.xlsx</t>
  </si>
  <si>
    <t>BOŚ Leasing S.A.</t>
  </si>
  <si>
    <t>BL S.A._ZPL_02-2026 formularz miesięczny dla uczestników badania_zaktualizowane.xlsx</t>
  </si>
  <si>
    <t>BPCE Equipment Solutions Polska Sp. z o.o.</t>
  </si>
  <si>
    <t>BPCE Equipment Solutions Polska Sp. z o.o_ZPL_ wzór  kwestionariusz miesięczny_02_2026.xlsx</t>
  </si>
  <si>
    <t>BPS Leasing S.A.</t>
  </si>
  <si>
    <t>BPS LEASING_ZPL _ 02-2026 formularz miesięczny dla uczestników badania.xlsx</t>
  </si>
  <si>
    <t>Caterpillar Financial Services Poland Sp. z o. o.</t>
  </si>
  <si>
    <t>ZPL_ wzór  kwestionariusz miesięczny_02_2026 Cat.xlsx</t>
  </si>
  <si>
    <t>De Lage Landen Leasing Polska S.A.</t>
  </si>
  <si>
    <t>FIRMA De Lage Landen Leasing Polska S.A_ZPL_ wzór  kwestionariusz miesięczny_02_2026.xlsx</t>
  </si>
  <si>
    <t>Deutsche Leasing Polska S.A.</t>
  </si>
  <si>
    <t>DLPL_ZPL_ wzór  kwestionariusz miesięczny_02_2026.xlsx</t>
  </si>
  <si>
    <t>Europejski Fundusz Leasingowy S.A.</t>
  </si>
  <si>
    <t>EFL_ZPL_ wzór  kwestionariusz miesięczny_02_2026.xlsx</t>
  </si>
  <si>
    <t>Impuls-Leasing Polska Sp. z o. o.</t>
  </si>
  <si>
    <t>Impuls-Leasing_ ZPL_02-2026 formularz miesięczny dla uczestników badania.xlsx</t>
  </si>
  <si>
    <t>ING Lease (Polska) Sp. z o. o.</t>
  </si>
  <si>
    <t>ING_Lease_ZPL_ wzór  kwestionariusz miesięczny_02_2026.xlsx</t>
  </si>
  <si>
    <t>Leasing Polski Sp. z o. o.</t>
  </si>
  <si>
    <t>Leasing Polski ZPL_ wzór  kwestionariusz miesięczny_02_2026.xlsx</t>
  </si>
  <si>
    <t>Mercedes-Benz Leasing Polska Sp. z o.o.</t>
  </si>
  <si>
    <t>Mercedes-Benz Leasing Polska Sp. z o.o._ZPL _ 02-2026 formularz miesięczny dla uczestników badania.xlsx</t>
  </si>
  <si>
    <t>Millennium Leasing Sp. z o. o.</t>
  </si>
  <si>
    <t>Millennium_Leasing_ZPL_02_2026.xlsx</t>
  </si>
  <si>
    <t>mLeasing Sp. z o. o.</t>
  </si>
  <si>
    <t>mLeasing ZPL_ wzór  kwestionariusz miesięczny_02_2026.xlsx</t>
  </si>
  <si>
    <t>NEST Lease S.A.</t>
  </si>
  <si>
    <t>Nest_Lease_SA_ZPL_kwestionariusz miesięczny_02_2026.xlsx</t>
  </si>
  <si>
    <t>PEAC (Poland) Sp. z  o. o.</t>
  </si>
  <si>
    <t>PEAC_ ZPL_ wzór  kwestionariusz miesięczny_02_2026.xlsx</t>
  </si>
  <si>
    <t>PEKAO Leasing Sp. z o. o.</t>
  </si>
  <si>
    <t>Pekao ZPL_ wzór  kwestionariusz miesięczny_02_2026.xlsx</t>
  </si>
  <si>
    <t>PKO Leasing S.A.</t>
  </si>
  <si>
    <t>PKO Leasing_ZPL _ 02-2026 formularz miesięczny dla uczestników badania.xlsx</t>
  </si>
  <si>
    <t>Santander Consumer Multirent Sp. z o.o.</t>
  </si>
  <si>
    <t>Santander Consumer Multirent_ZPL_ kwestionariusz miesięczny_02_2026.xlsx</t>
  </si>
  <si>
    <t>Santander Leasing S.A.</t>
  </si>
  <si>
    <t>Santander Leasing ZPL_ wzór  kwestionariusz miesięczny_02_2026.xlsx</t>
  </si>
  <si>
    <t>Scania Finance Polska Sp. z o. o.</t>
  </si>
  <si>
    <t>ZPL_SFP_miesięczny_02_2026.xlsx</t>
  </si>
  <si>
    <t>SGB Leasing Sp. z o. o.</t>
  </si>
  <si>
    <t>SGB LEASING_ZPL_02-2026 formularz miesięczny dla uczestników badania.xlsx</t>
  </si>
  <si>
    <t>Siemens Finance Sp. z o. o.</t>
  </si>
  <si>
    <t>Siemens_Finance_kwestionariusz miesięczny_02_2026.xlsx</t>
  </si>
  <si>
    <t>VEHIS FINANSE Sp. z o.o.</t>
  </si>
  <si>
    <t>VEHIS_ZPL_ wzór  kwestionariusz miesięczny_02_2026_weryfikacja.xlsx</t>
  </si>
  <si>
    <t>VELOLEASING S.A.</t>
  </si>
  <si>
    <t>Velo ZPL_ wzór  kwestionariusz miesięczny_02_2026.xlsx</t>
  </si>
  <si>
    <t>luty</t>
  </si>
  <si>
    <t>Związek Polskiego Leasingu, 03-09-2026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</si>
</sst>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2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Border="0"/>
  </cellStyleXfs>
  <cellXfs count="73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1" fillId="0" borderId="3" xfId="0" applyFont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0" xfId="0" applyAlignment="1">
      <alignment vertical="center"/>
    </xf>
    <xf numFmtId="1" fontId="4" fillId="2" borderId="0" xfId="0" applyNumberFormat="1" applyFont="1" applyFill="1" applyAlignment="1">
      <alignment vertical="center"/>
    </xf>
    <xf numFmtId="2" fontId="4" fillId="2" borderId="0" xfId="0" applyNumberFormat="1" applyFont="1" applyFill="1"/>
    <xf numFmtId="2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5" fillId="2" borderId="19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18" fillId="2" borderId="21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2" fontId="4" fillId="2" borderId="27" xfId="0" applyNumberFormat="1" applyFont="1" applyFill="1" applyBorder="1" applyAlignment="1">
      <alignment horizontal="right" vertical="center"/>
    </xf>
    <xf numFmtId="2" fontId="4" fillId="2" borderId="28" xfId="0" applyNumberFormat="1" applyFont="1" applyFill="1" applyBorder="1" applyAlignment="1">
      <alignment horizontal="right" vertical="center"/>
    </xf>
    <xf numFmtId="2" fontId="4" fillId="2" borderId="29" xfId="0" applyNumberFormat="1" applyFont="1" applyFill="1" applyBorder="1" applyAlignment="1">
      <alignment horizontal="right" vertical="center"/>
    </xf>
    <xf numFmtId="2" fontId="4" fillId="2" borderId="26" xfId="0" applyNumberFormat="1" applyFont="1" applyFill="1" applyBorder="1" applyAlignment="1">
      <alignment horizontal="right" vertical="center"/>
    </xf>
    <xf numFmtId="0" fontId="12" fillId="2" borderId="26" xfId="0" applyFont="1" applyFill="1" applyBorder="1" applyAlignment="1">
      <alignment horizontal="left"/>
    </xf>
    <xf numFmtId="2" fontId="6" fillId="2" borderId="26" xfId="0" applyNumberFormat="1" applyFont="1" applyFill="1" applyBorder="1" applyAlignment="1">
      <alignment horizontal="right" vertical="center"/>
    </xf>
    <xf numFmtId="0" fontId="13" fillId="0" borderId="34" xfId="0" applyFont="1" applyBorder="1" applyAlignment="1">
      <alignment wrapText="1"/>
    </xf>
    <xf numFmtId="0" fontId="13" fillId="0" borderId="33" xfId="0" applyFont="1" applyBorder="1" applyAlignment="1">
      <alignment wrapText="1"/>
    </xf>
    <xf numFmtId="0" fontId="4" fillId="2" borderId="22" xfId="0" applyFont="1" applyFill="1" applyBorder="1"/>
    <xf numFmtId="0" fontId="10" fillId="2" borderId="26" xfId="0" applyFont="1" applyFill="1" applyBorder="1" applyAlignment="1">
      <alignment horizontal="left" vertical="center" wrapText="1"/>
    </xf>
    <xf numFmtId="0" fontId="10" fillId="3" borderId="3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0" fontId="19" fillId="3" borderId="0" xfId="0" applyFont="1" applyFill="1" applyAlignment="1">
      <alignment wrapText="1"/>
    </xf>
    <xf numFmtId="0" fontId="8" fillId="2" borderId="22" xfId="0" applyFont="1" applyFill="1" applyBorder="1" applyAlignment="1">
      <alignment vertical="center" wrapText="1"/>
    </xf>
    <xf numFmtId="164" fontId="0" fillId="0" borderId="10" xfId="0" applyNumberFormat="1" applyBorder="1" applyAlignment="1">
      <alignment wrapText="1"/>
    </xf>
    <xf numFmtId="164" fontId="0" fillId="0" borderId="12" xfId="0" applyNumberFormat="1" applyBorder="1" applyAlignment="1">
      <alignment wrapText="1"/>
    </xf>
    <xf numFmtId="164" fontId="0" fillId="0" borderId="14" xfId="0" applyNumberFormat="1" applyBorder="1" applyAlignment="1">
      <alignment wrapText="1"/>
    </xf>
    <xf numFmtId="164" fontId="0" fillId="0" borderId="16" xfId="0" applyNumberFormat="1" applyBorder="1" applyAlignment="1">
      <alignment wrapText="1"/>
    </xf>
    <xf numFmtId="164" fontId="0" fillId="0" borderId="18" xfId="0" applyNumberFormat="1" applyBorder="1" applyAlignment="1">
      <alignment wrapText="1"/>
    </xf>
    <xf numFmtId="164" fontId="0" fillId="0" borderId="11" xfId="0" applyNumberFormat="1" applyBorder="1" applyAlignment="1">
      <alignment wrapText="1"/>
    </xf>
    <xf numFmtId="164" fontId="0" fillId="0" borderId="13" xfId="0" applyNumberFormat="1" applyBorder="1" applyAlignment="1">
      <alignment wrapText="1"/>
    </xf>
    <xf numFmtId="164" fontId="0" fillId="0" borderId="15" xfId="0" applyNumberFormat="1" applyBorder="1" applyAlignment="1">
      <alignment wrapText="1"/>
    </xf>
    <xf numFmtId="164" fontId="0" fillId="0" borderId="17" xfId="0" applyNumberFormat="1" applyBorder="1" applyAlignment="1">
      <alignment wrapText="1"/>
    </xf>
    <xf numFmtId="164" fontId="0" fillId="0" borderId="5" xfId="0" applyNumberFormat="1" applyBorder="1" applyAlignment="1">
      <alignment wrapText="1"/>
    </xf>
    <xf numFmtId="0" fontId="20" fillId="3" borderId="0" xfId="0" applyFont="1" applyFill="1"/>
    <xf numFmtId="3" fontId="11" fillId="2" borderId="23" xfId="0" applyNumberFormat="1" applyFont="1" applyFill="1" applyBorder="1" applyAlignment="1">
      <alignment horizontal="right" vertical="center"/>
    </xf>
    <xf numFmtId="3" fontId="4" fillId="2" borderId="24" xfId="0" applyNumberFormat="1" applyFont="1" applyFill="1" applyBorder="1" applyAlignment="1">
      <alignment horizontal="right" vertical="center"/>
    </xf>
    <xf numFmtId="3" fontId="4" fillId="2" borderId="25" xfId="0" applyNumberFormat="1" applyFont="1" applyFill="1" applyBorder="1" applyAlignment="1">
      <alignment horizontal="right" vertical="center"/>
    </xf>
    <xf numFmtId="3" fontId="4" fillId="2" borderId="26" xfId="0" applyNumberFormat="1" applyFont="1" applyFill="1" applyBorder="1" applyAlignment="1">
      <alignment horizontal="right" vertical="center"/>
    </xf>
    <xf numFmtId="3" fontId="6" fillId="2" borderId="26" xfId="0" applyNumberFormat="1" applyFont="1" applyFill="1" applyBorder="1" applyAlignment="1">
      <alignment horizontal="right" vertical="center"/>
    </xf>
    <xf numFmtId="4" fontId="11" fillId="2" borderId="30" xfId="0" applyNumberFormat="1" applyFont="1" applyFill="1" applyBorder="1" applyAlignment="1">
      <alignment horizontal="right" vertical="center"/>
    </xf>
    <xf numFmtId="4" fontId="4" fillId="2" borderId="31" xfId="0" applyNumberFormat="1" applyFont="1" applyFill="1" applyBorder="1" applyAlignment="1">
      <alignment horizontal="right" vertical="center"/>
    </xf>
    <xf numFmtId="4" fontId="4" fillId="2" borderId="32" xfId="0" applyNumberFormat="1" applyFont="1" applyFill="1" applyBorder="1" applyAlignment="1">
      <alignment horizontal="right" vertical="center"/>
    </xf>
    <xf numFmtId="4" fontId="4" fillId="2" borderId="33" xfId="0" applyNumberFormat="1" applyFont="1" applyFill="1" applyBorder="1" applyAlignment="1">
      <alignment horizontal="right" vertical="center"/>
    </xf>
    <xf numFmtId="4" fontId="6" fillId="2" borderId="33" xfId="0" applyNumberFormat="1" applyFont="1" applyFill="1" applyBorder="1" applyAlignment="1">
      <alignment horizontal="right" vertical="center"/>
    </xf>
    <xf numFmtId="22" fontId="0" fillId="0" borderId="0" xfId="0" applyNumberFormat="1" applyAlignment="1">
      <alignment wrapText="1"/>
    </xf>
    <xf numFmtId="0" fontId="21" fillId="0" borderId="0" xfId="1" applyFont="1"/>
    <xf numFmtId="164" fontId="0" fillId="0" borderId="35" xfId="0" applyNumberFormat="1" applyBorder="1" applyAlignment="1">
      <alignment wrapText="1"/>
    </xf>
    <xf numFmtId="0" fontId="0" fillId="0" borderId="35" xfId="0" applyBorder="1"/>
    <xf numFmtId="0" fontId="0" fillId="0" borderId="35" xfId="0" applyBorder="1" applyAlignment="1">
      <alignment wrapText="1"/>
    </xf>
    <xf numFmtId="0" fontId="3" fillId="0" borderId="35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164" fontId="4" fillId="2" borderId="35" xfId="0" applyNumberFormat="1" applyFont="1" applyFill="1" applyBorder="1" applyAlignment="1">
      <alignment horizontal="right" vertical="center"/>
    </xf>
    <xf numFmtId="0" fontId="10" fillId="2" borderId="35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0" fillId="0" borderId="35" xfId="0" applyNumberFormat="1" applyBorder="1" applyAlignment="1">
      <alignment horizontal="right" wrapText="1"/>
    </xf>
    <xf numFmtId="3" fontId="17" fillId="2" borderId="1" xfId="0" applyNumberFormat="1" applyFont="1" applyFill="1" applyBorder="1" applyAlignment="1">
      <alignment horizontal="left" vertical="center"/>
    </xf>
    <xf numFmtId="3" fontId="17" fillId="2" borderId="2" xfId="0" applyNumberFormat="1" applyFont="1" applyFill="1" applyBorder="1" applyAlignment="1">
      <alignment horizontal="left" vertical="center"/>
    </xf>
    <xf numFmtId="1" fontId="17" fillId="2" borderId="1" xfId="0" applyNumberFormat="1" applyFont="1" applyFill="1" applyBorder="1" applyAlignment="1">
      <alignment horizontal="left" vertical="center"/>
    </xf>
    <xf numFmtId="1" fontId="17" fillId="2" borderId="2" xfId="0" applyNumberFormat="1" applyFont="1" applyFill="1" applyBorder="1" applyAlignment="1">
      <alignment horizontal="left" vertical="center"/>
    </xf>
  </cellXfs>
  <cellStyles count="2">
    <cellStyle name="Normalny" xfId="0" builtinId="0"/>
    <cellStyle name="Normalny_Leasing market at the end of 2005" xfId="1" xr:uid="{D54E36AC-A3B6-4D82-865A-EF1B206A7D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5F5DC-BAA3-4053-A668-BABE28172381}">
  <sheetPr codeName="Arkusz1">
    <pageSetUpPr autoPageBreaks="0"/>
  </sheetPr>
  <dimension ref="A2:V47"/>
  <sheetViews>
    <sheetView showGridLines="0" zoomScale="80" zoomScaleNormal="80" workbookViewId="0">
      <selection activeCell="N15" sqref="N15"/>
    </sheetView>
  </sheetViews>
  <sheetFormatPr defaultRowHeight="15" x14ac:dyDescent="0.25"/>
  <cols>
    <col min="1" max="1" width="12.85546875" customWidth="1"/>
    <col min="2" max="2" width="33.42578125" style="1" customWidth="1"/>
    <col min="3" max="22" width="16.5703125" style="1" customWidth="1"/>
  </cols>
  <sheetData>
    <row r="2" spans="1:22" ht="23.25" x14ac:dyDescent="0.35">
      <c r="A2" s="2" t="s">
        <v>35</v>
      </c>
      <c r="D2" s="31" t="s">
        <v>22</v>
      </c>
      <c r="E2" s="30" t="s">
        <v>102</v>
      </c>
      <c r="F2" s="30">
        <v>2026</v>
      </c>
    </row>
    <row r="3" spans="1:22" ht="15.75" thickBot="1" x14ac:dyDescent="0.3"/>
    <row r="4" spans="1:22" ht="75" x14ac:dyDescent="0.25">
      <c r="B4" s="3"/>
      <c r="C4" s="10" t="s">
        <v>0</v>
      </c>
      <c r="D4" s="13" t="s">
        <v>1</v>
      </c>
      <c r="E4" s="10" t="s">
        <v>36</v>
      </c>
      <c r="F4" s="11" t="s">
        <v>2</v>
      </c>
      <c r="G4" s="13" t="s">
        <v>3</v>
      </c>
      <c r="H4" s="10" t="s">
        <v>4</v>
      </c>
      <c r="I4" s="11" t="s">
        <v>5</v>
      </c>
      <c r="J4" s="11" t="s">
        <v>6</v>
      </c>
      <c r="K4" s="12" t="s">
        <v>7</v>
      </c>
      <c r="L4" s="10" t="s">
        <v>8</v>
      </c>
      <c r="M4" s="11" t="s">
        <v>9</v>
      </c>
      <c r="N4" s="11" t="s">
        <v>10</v>
      </c>
      <c r="O4" s="12" t="s">
        <v>11</v>
      </c>
      <c r="P4" s="4" t="s">
        <v>12</v>
      </c>
      <c r="Q4" s="4" t="s">
        <v>13</v>
      </c>
      <c r="R4" s="4" t="s">
        <v>14</v>
      </c>
      <c r="S4" s="4" t="s">
        <v>15</v>
      </c>
      <c r="T4" s="4" t="s">
        <v>16</v>
      </c>
      <c r="U4" s="4" t="s">
        <v>17</v>
      </c>
      <c r="V4" s="4" t="s">
        <v>18</v>
      </c>
    </row>
    <row r="5" spans="1:22" ht="15.75" x14ac:dyDescent="0.25">
      <c r="B5" s="25" t="s">
        <v>19</v>
      </c>
      <c r="C5" s="33">
        <f>SUM(D5,F5:K5)</f>
        <v>4217330.6553823678</v>
      </c>
      <c r="D5" s="34">
        <v>2359177.8891722248</v>
      </c>
      <c r="E5" s="33">
        <f>SUM(F5:G5)</f>
        <v>766946.45715826494</v>
      </c>
      <c r="F5" s="35">
        <v>447455.46122788597</v>
      </c>
      <c r="G5" s="34">
        <v>319490.99593037902</v>
      </c>
      <c r="H5" s="33">
        <v>648920.17156225804</v>
      </c>
      <c r="I5" s="35">
        <v>271268.02402462001</v>
      </c>
      <c r="J5" s="35">
        <v>123563.99950000001</v>
      </c>
      <c r="K5" s="36">
        <v>47454.113964999997</v>
      </c>
      <c r="L5" s="33">
        <f>SUM(M5:O5)</f>
        <v>1096879.8139467801</v>
      </c>
      <c r="M5" s="35">
        <v>271591.351651431</v>
      </c>
      <c r="N5" s="35">
        <v>78343.045860708007</v>
      </c>
      <c r="O5" s="36">
        <v>746945.416434641</v>
      </c>
      <c r="P5" s="37">
        <v>50500.120050202007</v>
      </c>
      <c r="Q5" s="37">
        <v>45240.948505416003</v>
      </c>
      <c r="R5" s="37">
        <v>28013.599213251</v>
      </c>
      <c r="S5" s="37">
        <f>SUM(D5,F5:G5,H5:K5,M5:O5,P5,Q5,R5)</f>
        <v>5437965.1370980162</v>
      </c>
      <c r="T5" s="37">
        <v>0</v>
      </c>
      <c r="U5" s="37">
        <f>S5+T5</f>
        <v>5437965.1370980162</v>
      </c>
      <c r="V5" s="37">
        <v>0</v>
      </c>
    </row>
    <row r="6" spans="1:22" ht="16.5" thickBot="1" x14ac:dyDescent="0.3">
      <c r="B6" s="26" t="s">
        <v>20</v>
      </c>
      <c r="C6" s="38">
        <f>SUM(D6,F6:K6)</f>
        <v>490040.44700642995</v>
      </c>
      <c r="D6" s="39">
        <v>290700.22266999999</v>
      </c>
      <c r="E6" s="38">
        <f>SUM(F6:G6)</f>
        <v>41622.208870000002</v>
      </c>
      <c r="F6" s="40">
        <v>19043.919669999999</v>
      </c>
      <c r="G6" s="39">
        <v>22578.289199999999</v>
      </c>
      <c r="H6" s="38">
        <v>108956.731906</v>
      </c>
      <c r="I6" s="40">
        <v>36938.76390043</v>
      </c>
      <c r="J6" s="40">
        <v>7810.2759999999998</v>
      </c>
      <c r="K6" s="41">
        <v>4012.2436600000001</v>
      </c>
      <c r="L6" s="38">
        <f>SUM(M6:O6)</f>
        <v>563690.61699799763</v>
      </c>
      <c r="M6" s="40">
        <v>35685.169421553597</v>
      </c>
      <c r="N6" s="40">
        <v>271934.36169420002</v>
      </c>
      <c r="O6" s="41">
        <v>256071.08588224399</v>
      </c>
      <c r="P6" s="42">
        <v>44914.963500940998</v>
      </c>
      <c r="Q6" s="42">
        <v>33429.433169999997</v>
      </c>
      <c r="R6" s="42">
        <v>11167.5471</v>
      </c>
      <c r="S6" s="42">
        <f>SUM(D6,F6:G6,H6:K6,M6:O6,P6,Q6,R6)</f>
        <v>1143243.0077753686</v>
      </c>
      <c r="T6" s="42">
        <v>0</v>
      </c>
      <c r="U6" s="42">
        <f>S6+T6</f>
        <v>1143243.0077753686</v>
      </c>
      <c r="V6" s="42">
        <v>0</v>
      </c>
    </row>
    <row r="9" spans="1:22" ht="21" x14ac:dyDescent="0.35">
      <c r="A9" s="2" t="s">
        <v>34</v>
      </c>
    </row>
    <row r="11" spans="1:22" ht="15.75" thickBot="1" x14ac:dyDescent="0.3"/>
    <row r="12" spans="1:22" ht="89.25" x14ac:dyDescent="0.25">
      <c r="B12" s="27"/>
      <c r="C12" s="14" t="s">
        <v>24</v>
      </c>
      <c r="D12" s="15" t="s">
        <v>32</v>
      </c>
      <c r="E12" s="15" t="s">
        <v>33</v>
      </c>
      <c r="F12" s="16" t="s">
        <v>25</v>
      </c>
      <c r="G12" s="17" t="s">
        <v>8</v>
      </c>
      <c r="H12" s="17" t="s">
        <v>12</v>
      </c>
      <c r="I12" s="32" t="s">
        <v>37</v>
      </c>
      <c r="J12" s="18" t="s">
        <v>26</v>
      </c>
      <c r="K12" s="9"/>
      <c r="L12" s="18" t="s">
        <v>27</v>
      </c>
      <c r="V12"/>
    </row>
    <row r="13" spans="1:22" ht="63" x14ac:dyDescent="0.25">
      <c r="B13" s="28" t="s">
        <v>28</v>
      </c>
      <c r="C13" s="44">
        <f>SUM(D13:F13)</f>
        <v>18247</v>
      </c>
      <c r="D13" s="45">
        <v>16024</v>
      </c>
      <c r="E13" s="45">
        <v>2014</v>
      </c>
      <c r="F13" s="46">
        <v>209</v>
      </c>
      <c r="G13" s="47">
        <v>711</v>
      </c>
      <c r="H13" s="47">
        <v>0</v>
      </c>
      <c r="I13" s="47">
        <v>0</v>
      </c>
      <c r="J13" s="47">
        <v>0</v>
      </c>
      <c r="K13" s="6"/>
      <c r="L13" s="48">
        <f>SUM(C13,G13,H13,I13,J13)</f>
        <v>18958</v>
      </c>
      <c r="V13"/>
    </row>
    <row r="14" spans="1:22" ht="15.75" x14ac:dyDescent="0.25">
      <c r="B14" s="23"/>
      <c r="C14" s="19"/>
      <c r="D14" s="20"/>
      <c r="E14" s="20"/>
      <c r="F14" s="21"/>
      <c r="G14" s="22"/>
      <c r="H14" s="22"/>
      <c r="I14" s="22"/>
      <c r="J14" s="22"/>
      <c r="K14" s="7"/>
      <c r="L14" s="24"/>
      <c r="V14"/>
    </row>
    <row r="15" spans="1:22" ht="48" thickBot="1" x14ac:dyDescent="0.3">
      <c r="B15" s="29" t="s">
        <v>31</v>
      </c>
      <c r="C15" s="49">
        <f>SUM(D15:F15)</f>
        <v>4172749.1985502723</v>
      </c>
      <c r="D15" s="50">
        <v>3635810.2427459061</v>
      </c>
      <c r="E15" s="50">
        <v>398521.11480436602</v>
      </c>
      <c r="F15" s="51">
        <v>138417.84099999999</v>
      </c>
      <c r="G15" s="52">
        <v>197589.27896299629</v>
      </c>
      <c r="H15" s="52">
        <v>0</v>
      </c>
      <c r="I15" s="52">
        <v>0</v>
      </c>
      <c r="J15" s="52">
        <v>0</v>
      </c>
      <c r="K15" s="8"/>
      <c r="L15" s="53">
        <f>SUM(C15,G15,H15,I15,J15)</f>
        <v>4370338.4775132686</v>
      </c>
      <c r="V15"/>
    </row>
    <row r="19" spans="1:10" x14ac:dyDescent="0.25">
      <c r="B19"/>
      <c r="C19"/>
    </row>
    <row r="20" spans="1:10" ht="23.25" x14ac:dyDescent="0.35">
      <c r="B20" s="43" t="s">
        <v>38</v>
      </c>
    </row>
    <row r="21" spans="1:10" x14ac:dyDescent="0.25">
      <c r="A21" t="s">
        <v>39</v>
      </c>
      <c r="B21" s="1" t="s">
        <v>40</v>
      </c>
      <c r="C21" s="1" t="s">
        <v>41</v>
      </c>
      <c r="D21" s="1" t="s">
        <v>42</v>
      </c>
      <c r="E21" s="1" t="s">
        <v>43</v>
      </c>
      <c r="F21" s="1" t="s">
        <v>44</v>
      </c>
      <c r="G21" s="1" t="s">
        <v>45</v>
      </c>
      <c r="H21" s="1" t="s">
        <v>46</v>
      </c>
      <c r="I21" s="1" t="s">
        <v>47</v>
      </c>
      <c r="J21" s="1" t="s">
        <v>48</v>
      </c>
    </row>
    <row r="22" spans="1:10" ht="90" x14ac:dyDescent="0.25">
      <c r="A22" t="s">
        <v>49</v>
      </c>
      <c r="B22" s="1" t="s">
        <v>50</v>
      </c>
      <c r="C22" s="1" t="s">
        <v>50</v>
      </c>
      <c r="D22" s="1" t="s">
        <v>50</v>
      </c>
      <c r="E22" s="1" t="s">
        <v>51</v>
      </c>
      <c r="F22" s="54">
        <v>46090.967083333337</v>
      </c>
      <c r="G22" s="1">
        <v>26</v>
      </c>
      <c r="H22" s="1">
        <v>26</v>
      </c>
      <c r="I22" s="1">
        <v>23</v>
      </c>
      <c r="J22" s="1">
        <v>12</v>
      </c>
    </row>
    <row r="23" spans="1:10" ht="90" x14ac:dyDescent="0.25">
      <c r="A23" t="s">
        <v>49</v>
      </c>
      <c r="B23" s="1" t="s">
        <v>52</v>
      </c>
      <c r="C23" s="1" t="s">
        <v>52</v>
      </c>
      <c r="D23" s="1" t="s">
        <v>52</v>
      </c>
      <c r="E23" s="1" t="s">
        <v>53</v>
      </c>
      <c r="F23" s="54">
        <v>46093.46503472222</v>
      </c>
      <c r="G23" s="1">
        <v>26</v>
      </c>
      <c r="H23" s="1">
        <v>26</v>
      </c>
      <c r="I23" s="1">
        <v>23</v>
      </c>
      <c r="J23" s="1">
        <v>12</v>
      </c>
    </row>
    <row r="24" spans="1:10" ht="90" x14ac:dyDescent="0.25">
      <c r="A24" t="s">
        <v>49</v>
      </c>
      <c r="B24" s="1" t="s">
        <v>54</v>
      </c>
      <c r="C24" s="1" t="s">
        <v>54</v>
      </c>
      <c r="E24" s="1" t="s">
        <v>55</v>
      </c>
      <c r="F24" s="54">
        <v>46150.431493055556</v>
      </c>
      <c r="G24" s="1">
        <v>26</v>
      </c>
      <c r="H24" s="1">
        <v>26</v>
      </c>
      <c r="I24" s="1">
        <v>23</v>
      </c>
      <c r="J24" s="1">
        <v>12</v>
      </c>
    </row>
    <row r="25" spans="1:10" ht="105" x14ac:dyDescent="0.25">
      <c r="A25" t="s">
        <v>49</v>
      </c>
      <c r="B25" s="1" t="s">
        <v>56</v>
      </c>
      <c r="C25" s="1" t="s">
        <v>56</v>
      </c>
      <c r="D25" s="1" t="s">
        <v>56</v>
      </c>
      <c r="E25" s="1" t="s">
        <v>57</v>
      </c>
      <c r="F25" s="54">
        <v>46093.464571759258</v>
      </c>
      <c r="G25" s="1">
        <v>26</v>
      </c>
      <c r="H25" s="1">
        <v>26</v>
      </c>
      <c r="I25" s="1">
        <v>23</v>
      </c>
      <c r="J25" s="1">
        <v>12</v>
      </c>
    </row>
    <row r="26" spans="1:10" ht="90" x14ac:dyDescent="0.25">
      <c r="A26" t="s">
        <v>49</v>
      </c>
      <c r="B26" s="1" t="s">
        <v>58</v>
      </c>
      <c r="C26" s="1" t="s">
        <v>58</v>
      </c>
      <c r="E26" s="1" t="s">
        <v>59</v>
      </c>
      <c r="F26" s="54">
        <v>46090.967499999999</v>
      </c>
      <c r="G26" s="1">
        <v>26</v>
      </c>
      <c r="H26" s="1">
        <v>26</v>
      </c>
      <c r="I26" s="1">
        <v>23</v>
      </c>
      <c r="J26" s="1">
        <v>12</v>
      </c>
    </row>
    <row r="27" spans="1:10" ht="60" x14ac:dyDescent="0.25">
      <c r="A27" t="s">
        <v>49</v>
      </c>
      <c r="B27" s="1" t="s">
        <v>60</v>
      </c>
      <c r="C27" s="1" t="s">
        <v>60</v>
      </c>
      <c r="E27" s="1" t="s">
        <v>61</v>
      </c>
      <c r="F27" s="54">
        <v>46090.969097222223</v>
      </c>
      <c r="G27" s="1">
        <v>26</v>
      </c>
      <c r="H27" s="1">
        <v>26</v>
      </c>
      <c r="I27" s="1">
        <v>23</v>
      </c>
      <c r="J27" s="1">
        <v>12</v>
      </c>
    </row>
    <row r="28" spans="1:10" ht="105" x14ac:dyDescent="0.25">
      <c r="A28" t="s">
        <v>49</v>
      </c>
      <c r="B28" s="1" t="s">
        <v>62</v>
      </c>
      <c r="C28" s="1" t="s">
        <v>62</v>
      </c>
      <c r="D28" s="1" t="s">
        <v>62</v>
      </c>
      <c r="E28" s="1" t="s">
        <v>63</v>
      </c>
      <c r="F28" s="54">
        <v>46090.967858796299</v>
      </c>
      <c r="G28" s="1">
        <v>26</v>
      </c>
      <c r="H28" s="1">
        <v>26</v>
      </c>
      <c r="I28" s="1">
        <v>23</v>
      </c>
      <c r="J28" s="1">
        <v>12</v>
      </c>
    </row>
    <row r="29" spans="1:10" ht="60" x14ac:dyDescent="0.25">
      <c r="A29" t="s">
        <v>49</v>
      </c>
      <c r="B29" s="1" t="s">
        <v>64</v>
      </c>
      <c r="C29" s="1" t="s">
        <v>64</v>
      </c>
      <c r="E29" s="1" t="s">
        <v>65</v>
      </c>
      <c r="F29" s="54">
        <v>46090.967685185184</v>
      </c>
      <c r="G29" s="1">
        <v>26</v>
      </c>
      <c r="H29" s="1">
        <v>26</v>
      </c>
      <c r="I29" s="1">
        <v>23</v>
      </c>
      <c r="J29" s="1">
        <v>12</v>
      </c>
    </row>
    <row r="30" spans="1:10" ht="60" x14ac:dyDescent="0.25">
      <c r="A30" t="s">
        <v>49</v>
      </c>
      <c r="B30" s="1" t="s">
        <v>66</v>
      </c>
      <c r="C30" s="1" t="s">
        <v>66</v>
      </c>
      <c r="E30" s="1" t="s">
        <v>67</v>
      </c>
      <c r="F30" s="54">
        <v>46093.463692129626</v>
      </c>
      <c r="G30" s="1">
        <v>26</v>
      </c>
      <c r="H30" s="1">
        <v>26</v>
      </c>
      <c r="I30" s="1">
        <v>23</v>
      </c>
      <c r="J30" s="1">
        <v>12</v>
      </c>
    </row>
    <row r="31" spans="1:10" ht="90" x14ac:dyDescent="0.25">
      <c r="A31" t="s">
        <v>49</v>
      </c>
      <c r="B31" s="1" t="s">
        <v>68</v>
      </c>
      <c r="C31" s="1" t="s">
        <v>68</v>
      </c>
      <c r="E31" s="1" t="s">
        <v>69</v>
      </c>
      <c r="F31" s="54">
        <v>46090.968009259261</v>
      </c>
      <c r="G31" s="1">
        <v>26</v>
      </c>
      <c r="H31" s="1">
        <v>26</v>
      </c>
      <c r="I31" s="1">
        <v>23</v>
      </c>
      <c r="J31" s="1">
        <v>12</v>
      </c>
    </row>
    <row r="32" spans="1:10" ht="75" x14ac:dyDescent="0.25">
      <c r="A32" t="s">
        <v>49</v>
      </c>
      <c r="B32" s="1" t="s">
        <v>70</v>
      </c>
      <c r="C32" s="1" t="s">
        <v>70</v>
      </c>
      <c r="D32" s="1" t="s">
        <v>70</v>
      </c>
      <c r="E32" s="1" t="s">
        <v>71</v>
      </c>
      <c r="F32" s="54">
        <v>46093.464907407404</v>
      </c>
      <c r="G32" s="1">
        <v>26</v>
      </c>
      <c r="H32" s="1">
        <v>26</v>
      </c>
      <c r="I32" s="1">
        <v>23</v>
      </c>
      <c r="J32" s="1">
        <v>12</v>
      </c>
    </row>
    <row r="33" spans="1:10" ht="75" x14ac:dyDescent="0.25">
      <c r="A33" t="s">
        <v>49</v>
      </c>
      <c r="B33" s="1" t="s">
        <v>72</v>
      </c>
      <c r="E33" s="1" t="s">
        <v>73</v>
      </c>
      <c r="F33" s="54">
        <v>46090.968148148146</v>
      </c>
      <c r="G33" s="1">
        <v>26</v>
      </c>
      <c r="H33" s="1">
        <v>26</v>
      </c>
      <c r="I33" s="1">
        <v>23</v>
      </c>
      <c r="J33" s="1">
        <v>12</v>
      </c>
    </row>
    <row r="34" spans="1:10" ht="120" x14ac:dyDescent="0.25">
      <c r="A34" t="s">
        <v>49</v>
      </c>
      <c r="B34" s="1" t="s">
        <v>74</v>
      </c>
      <c r="C34" s="1" t="s">
        <v>74</v>
      </c>
      <c r="D34" s="1" t="s">
        <v>74</v>
      </c>
      <c r="E34" s="1" t="s">
        <v>75</v>
      </c>
      <c r="F34" s="54">
        <v>46090.968333333331</v>
      </c>
      <c r="G34" s="1">
        <v>26</v>
      </c>
      <c r="H34" s="1">
        <v>26</v>
      </c>
      <c r="I34" s="1">
        <v>23</v>
      </c>
      <c r="J34" s="1">
        <v>12</v>
      </c>
    </row>
    <row r="35" spans="1:10" ht="45" x14ac:dyDescent="0.25">
      <c r="A35" t="s">
        <v>49</v>
      </c>
      <c r="B35" s="1" t="s">
        <v>76</v>
      </c>
      <c r="E35" s="1" t="s">
        <v>77</v>
      </c>
      <c r="F35" s="54">
        <v>46090.9684837963</v>
      </c>
      <c r="G35" s="1">
        <v>26</v>
      </c>
      <c r="H35" s="1">
        <v>26</v>
      </c>
      <c r="I35" s="1">
        <v>23</v>
      </c>
      <c r="J35" s="1">
        <v>12</v>
      </c>
    </row>
    <row r="36" spans="1:10" ht="75" x14ac:dyDescent="0.25">
      <c r="A36" t="s">
        <v>49</v>
      </c>
      <c r="B36" s="1" t="s">
        <v>78</v>
      </c>
      <c r="C36" s="1" t="s">
        <v>78</v>
      </c>
      <c r="E36" s="1" t="s">
        <v>79</v>
      </c>
      <c r="F36" s="54">
        <v>46093.464328703703</v>
      </c>
      <c r="G36" s="1">
        <v>26</v>
      </c>
      <c r="H36" s="1">
        <v>26</v>
      </c>
      <c r="I36" s="1">
        <v>23</v>
      </c>
      <c r="J36" s="1">
        <v>12</v>
      </c>
    </row>
    <row r="37" spans="1:10" ht="75" x14ac:dyDescent="0.25">
      <c r="A37" t="s">
        <v>49</v>
      </c>
      <c r="B37" s="1" t="s">
        <v>80</v>
      </c>
      <c r="C37" s="1" t="s">
        <v>80</v>
      </c>
      <c r="D37" s="1" t="s">
        <v>80</v>
      </c>
      <c r="E37" s="1" t="s">
        <v>81</v>
      </c>
      <c r="F37" s="54">
        <v>46093.463819444441</v>
      </c>
      <c r="G37" s="1">
        <v>26</v>
      </c>
      <c r="H37" s="1">
        <v>26</v>
      </c>
      <c r="I37" s="1">
        <v>23</v>
      </c>
      <c r="J37" s="1">
        <v>12</v>
      </c>
    </row>
    <row r="38" spans="1:10" ht="60" x14ac:dyDescent="0.25">
      <c r="A38" t="s">
        <v>49</v>
      </c>
      <c r="B38" s="1" t="s">
        <v>82</v>
      </c>
      <c r="C38" s="1" t="s">
        <v>82</v>
      </c>
      <c r="D38" s="1" t="s">
        <v>82</v>
      </c>
      <c r="E38" s="1" t="s">
        <v>83</v>
      </c>
      <c r="F38" s="54">
        <v>46090.968657407408</v>
      </c>
      <c r="G38" s="1">
        <v>26</v>
      </c>
      <c r="H38" s="1">
        <v>26</v>
      </c>
      <c r="I38" s="1">
        <v>23</v>
      </c>
      <c r="J38" s="1">
        <v>12</v>
      </c>
    </row>
    <row r="39" spans="1:10" ht="60" x14ac:dyDescent="0.25">
      <c r="A39" t="s">
        <v>49</v>
      </c>
      <c r="B39" s="1" t="s">
        <v>84</v>
      </c>
      <c r="C39" s="1" t="s">
        <v>84</v>
      </c>
      <c r="D39" s="1" t="s">
        <v>84</v>
      </c>
      <c r="E39" s="1" t="s">
        <v>85</v>
      </c>
      <c r="F39" s="54">
        <v>46097.367615740739</v>
      </c>
      <c r="G39" s="1">
        <v>26</v>
      </c>
      <c r="H39" s="1">
        <v>26</v>
      </c>
      <c r="I39" s="1">
        <v>23</v>
      </c>
      <c r="J39" s="1">
        <v>12</v>
      </c>
    </row>
    <row r="40" spans="1:10" ht="90" x14ac:dyDescent="0.25">
      <c r="A40" t="s">
        <v>49</v>
      </c>
      <c r="B40" s="1" t="s">
        <v>86</v>
      </c>
      <c r="C40" s="1" t="s">
        <v>86</v>
      </c>
      <c r="D40" s="1" t="s">
        <v>86</v>
      </c>
      <c r="E40" s="1" t="s">
        <v>87</v>
      </c>
      <c r="F40" s="54">
        <v>46093.463946759257</v>
      </c>
      <c r="G40" s="1">
        <v>26</v>
      </c>
      <c r="H40" s="1">
        <v>26</v>
      </c>
      <c r="I40" s="1">
        <v>23</v>
      </c>
      <c r="J40" s="1">
        <v>12</v>
      </c>
    </row>
    <row r="41" spans="1:10" ht="90" x14ac:dyDescent="0.25">
      <c r="A41" t="s">
        <v>49</v>
      </c>
      <c r="B41" s="1" t="s">
        <v>88</v>
      </c>
      <c r="C41" s="1" t="s">
        <v>88</v>
      </c>
      <c r="D41" s="1" t="s">
        <v>88</v>
      </c>
      <c r="E41" s="1" t="s">
        <v>89</v>
      </c>
      <c r="F41" s="54">
        <v>46093.464201388888</v>
      </c>
      <c r="G41" s="1">
        <v>26</v>
      </c>
      <c r="H41" s="1">
        <v>26</v>
      </c>
      <c r="I41" s="1">
        <v>23</v>
      </c>
      <c r="J41" s="1">
        <v>12</v>
      </c>
    </row>
    <row r="42" spans="1:10" ht="90" x14ac:dyDescent="0.25">
      <c r="A42" t="s">
        <v>49</v>
      </c>
      <c r="B42" s="1" t="s">
        <v>90</v>
      </c>
      <c r="C42" s="1" t="s">
        <v>90</v>
      </c>
      <c r="D42" s="1" t="s">
        <v>90</v>
      </c>
      <c r="E42" s="1" t="s">
        <v>91</v>
      </c>
      <c r="F42" s="54">
        <v>46093.464074074072</v>
      </c>
      <c r="G42" s="1">
        <v>26</v>
      </c>
      <c r="H42" s="1">
        <v>26</v>
      </c>
      <c r="I42" s="1">
        <v>23</v>
      </c>
      <c r="J42" s="1">
        <v>12</v>
      </c>
    </row>
    <row r="43" spans="1:10" ht="30" x14ac:dyDescent="0.25">
      <c r="A43" t="s">
        <v>49</v>
      </c>
      <c r="B43" s="1" t="s">
        <v>92</v>
      </c>
      <c r="C43" s="1" t="s">
        <v>92</v>
      </c>
      <c r="E43" s="1" t="s">
        <v>93</v>
      </c>
      <c r="F43" s="54">
        <v>46093.464456018519</v>
      </c>
      <c r="G43" s="1">
        <v>26</v>
      </c>
      <c r="H43" s="1">
        <v>26</v>
      </c>
      <c r="I43" s="1">
        <v>23</v>
      </c>
      <c r="J43" s="1">
        <v>12</v>
      </c>
    </row>
    <row r="44" spans="1:10" ht="90" x14ac:dyDescent="0.25">
      <c r="A44" t="s">
        <v>49</v>
      </c>
      <c r="B44" s="1" t="s">
        <v>94</v>
      </c>
      <c r="C44" s="1" t="s">
        <v>94</v>
      </c>
      <c r="E44" s="1" t="s">
        <v>95</v>
      </c>
      <c r="F44" s="54">
        <v>46093.464675925927</v>
      </c>
      <c r="G44" s="1">
        <v>26</v>
      </c>
      <c r="H44" s="1">
        <v>26</v>
      </c>
      <c r="I44" s="1">
        <v>23</v>
      </c>
      <c r="J44" s="1">
        <v>12</v>
      </c>
    </row>
    <row r="45" spans="1:10" ht="60" x14ac:dyDescent="0.25">
      <c r="A45" t="s">
        <v>49</v>
      </c>
      <c r="B45" s="1" t="s">
        <v>96</v>
      </c>
      <c r="C45" s="1" t="s">
        <v>96</v>
      </c>
      <c r="E45" s="1" t="s">
        <v>97</v>
      </c>
      <c r="F45" s="54">
        <v>46090.9687962963</v>
      </c>
      <c r="G45" s="1">
        <v>26</v>
      </c>
      <c r="H45" s="1">
        <v>26</v>
      </c>
      <c r="I45" s="1">
        <v>23</v>
      </c>
      <c r="J45" s="1">
        <v>12</v>
      </c>
    </row>
    <row r="46" spans="1:10" ht="75" x14ac:dyDescent="0.25">
      <c r="A46" t="s">
        <v>49</v>
      </c>
      <c r="B46" s="1" t="s">
        <v>98</v>
      </c>
      <c r="E46" s="1" t="s">
        <v>99</v>
      </c>
      <c r="F46" s="54">
        <v>46150.431354166663</v>
      </c>
      <c r="G46" s="1">
        <v>26</v>
      </c>
      <c r="H46" s="1">
        <v>26</v>
      </c>
      <c r="I46" s="1">
        <v>23</v>
      </c>
      <c r="J46" s="1">
        <v>12</v>
      </c>
    </row>
    <row r="47" spans="1:10" ht="60" x14ac:dyDescent="0.25">
      <c r="A47" t="s">
        <v>49</v>
      </c>
      <c r="B47" s="1" t="s">
        <v>100</v>
      </c>
      <c r="C47" s="1" t="s">
        <v>100</v>
      </c>
      <c r="E47" s="1" t="s">
        <v>101</v>
      </c>
      <c r="F47" s="54">
        <v>46093.465162037035</v>
      </c>
      <c r="G47" s="1">
        <v>26</v>
      </c>
      <c r="H47" s="1">
        <v>26</v>
      </c>
      <c r="I47" s="1">
        <v>23</v>
      </c>
      <c r="J47" s="1">
        <v>12</v>
      </c>
    </row>
  </sheetData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4C2B-519D-46B4-A5C4-78FF591364BB}">
  <sheetPr codeName="Arkusz2">
    <pageSetUpPr autoPageBreaks="0"/>
  </sheetPr>
  <dimension ref="A2:V158"/>
  <sheetViews>
    <sheetView showGridLines="0" tabSelected="1" workbookViewId="0">
      <selection activeCell="L101" sqref="L101:L128"/>
    </sheetView>
  </sheetViews>
  <sheetFormatPr defaultRowHeight="15" x14ac:dyDescent="0.25"/>
  <cols>
    <col min="1" max="1" width="12.85546875" customWidth="1"/>
    <col min="2" max="2" width="43.140625" style="1" customWidth="1"/>
    <col min="3" max="22" width="16.5703125" style="1" customWidth="1"/>
  </cols>
  <sheetData>
    <row r="2" spans="2:22" ht="26.25" x14ac:dyDescent="0.4">
      <c r="B2" s="55" t="s">
        <v>103</v>
      </c>
    </row>
    <row r="4" spans="2:22" ht="23.25" x14ac:dyDescent="0.35">
      <c r="B4" s="2" t="s">
        <v>35</v>
      </c>
      <c r="D4" s="31" t="s">
        <v>22</v>
      </c>
      <c r="E4" s="30" t="s">
        <v>102</v>
      </c>
      <c r="F4" s="30">
        <v>2026</v>
      </c>
    </row>
    <row r="6" spans="2:22" s="5" customFormat="1" ht="75" x14ac:dyDescent="0.25">
      <c r="B6" s="59" t="s">
        <v>21</v>
      </c>
      <c r="C6" s="60" t="s">
        <v>0</v>
      </c>
      <c r="D6" s="60" t="s">
        <v>1</v>
      </c>
      <c r="E6" s="60" t="s">
        <v>36</v>
      </c>
      <c r="F6" s="60" t="s">
        <v>2</v>
      </c>
      <c r="G6" s="60" t="s">
        <v>3</v>
      </c>
      <c r="H6" s="60" t="s">
        <v>4</v>
      </c>
      <c r="I6" s="60" t="s">
        <v>5</v>
      </c>
      <c r="J6" s="60" t="s">
        <v>6</v>
      </c>
      <c r="K6" s="60" t="s">
        <v>7</v>
      </c>
      <c r="L6" s="60" t="s">
        <v>8</v>
      </c>
      <c r="M6" s="60" t="s">
        <v>9</v>
      </c>
      <c r="N6" s="60" t="s">
        <v>10</v>
      </c>
      <c r="O6" s="60" t="s">
        <v>11</v>
      </c>
      <c r="P6" s="60" t="s">
        <v>12</v>
      </c>
      <c r="Q6" s="60" t="s">
        <v>13</v>
      </c>
      <c r="R6" s="60" t="s">
        <v>14</v>
      </c>
      <c r="S6" s="60" t="s">
        <v>15</v>
      </c>
      <c r="T6" s="60" t="s">
        <v>16</v>
      </c>
      <c r="U6" s="60" t="s">
        <v>17</v>
      </c>
      <c r="V6" s="60" t="s">
        <v>18</v>
      </c>
    </row>
    <row r="7" spans="2:22" x14ac:dyDescent="0.25">
      <c r="B7" s="57" t="s">
        <v>50</v>
      </c>
      <c r="C7" s="56">
        <f>SUM(D7,F7:K7)</f>
        <v>220092.72721999997</v>
      </c>
      <c r="D7" s="56">
        <v>79082.654769999994</v>
      </c>
      <c r="E7" s="56">
        <f>SUM(F7:G7)</f>
        <v>45568.12947</v>
      </c>
      <c r="F7" s="56">
        <v>29938.056560000001</v>
      </c>
      <c r="G7" s="56">
        <v>15630.072910000001</v>
      </c>
      <c r="H7" s="56">
        <v>52910.991029999997</v>
      </c>
      <c r="I7" s="56">
        <v>19760.527480000001</v>
      </c>
      <c r="J7" s="56">
        <v>17649.451659999999</v>
      </c>
      <c r="K7" s="56">
        <v>5120.9728100000002</v>
      </c>
      <c r="L7" s="56">
        <f>SUM(M7:O7)</f>
        <v>46747.820489999998</v>
      </c>
      <c r="M7" s="56">
        <v>17527.776150000002</v>
      </c>
      <c r="N7" s="56">
        <v>9447.5576000000001</v>
      </c>
      <c r="O7" s="56">
        <v>19772.48674</v>
      </c>
      <c r="P7" s="56">
        <v>42.869079999999997</v>
      </c>
      <c r="Q7" s="56">
        <v>0</v>
      </c>
      <c r="R7" s="56">
        <v>0</v>
      </c>
      <c r="S7" s="56">
        <f>SUM(D7,F7:G7,H7:K7,M7:O7,P7,Q7,R7)</f>
        <v>266883.41678999993</v>
      </c>
      <c r="T7" s="56">
        <v>0</v>
      </c>
      <c r="U7" s="56">
        <f>S7+T7</f>
        <v>266883.41678999993</v>
      </c>
      <c r="V7" s="56">
        <v>0</v>
      </c>
    </row>
    <row r="8" spans="2:22" x14ac:dyDescent="0.25">
      <c r="B8" s="57" t="s">
        <v>52</v>
      </c>
      <c r="C8" s="56">
        <f t="shared" ref="C8:C31" si="0">SUM(D8,F8:K8)</f>
        <v>177099.06623308797</v>
      </c>
      <c r="D8" s="56">
        <v>135798.171331486</v>
      </c>
      <c r="E8" s="56">
        <f t="shared" ref="E8:E31" si="1">SUM(F8:G8)</f>
        <v>31386.301372005997</v>
      </c>
      <c r="F8" s="56">
        <v>19725.283037379999</v>
      </c>
      <c r="G8" s="56">
        <v>11661.018334626</v>
      </c>
      <c r="H8" s="56">
        <v>6533.2843457749996</v>
      </c>
      <c r="I8" s="56">
        <v>2480.3769538209999</v>
      </c>
      <c r="J8" s="56">
        <v>0</v>
      </c>
      <c r="K8" s="56">
        <v>900.93223</v>
      </c>
      <c r="L8" s="56">
        <f t="shared" ref="L8:L31" si="2">SUM(M8:O8)</f>
        <v>53212.586000215</v>
      </c>
      <c r="M8" s="56">
        <v>13052.513008899999</v>
      </c>
      <c r="N8" s="56">
        <v>5187.6822000000002</v>
      </c>
      <c r="O8" s="56">
        <v>34972.390791315003</v>
      </c>
      <c r="P8" s="56">
        <v>11784.684063732</v>
      </c>
      <c r="Q8" s="56">
        <v>0</v>
      </c>
      <c r="R8" s="56">
        <v>0</v>
      </c>
      <c r="S8" s="56">
        <f t="shared" ref="S8:S31" si="3">SUM(D8,F8:G8,H8:K8,M8:O8,P8,Q8,R8)</f>
        <v>242096.33629703498</v>
      </c>
      <c r="T8" s="56">
        <v>0</v>
      </c>
      <c r="U8" s="56">
        <f t="shared" ref="U8:U31" si="4">S8+T8</f>
        <v>242096.33629703498</v>
      </c>
      <c r="V8" s="56">
        <v>0</v>
      </c>
    </row>
    <row r="9" spans="2:22" x14ac:dyDescent="0.25">
      <c r="B9" s="57" t="s">
        <v>54</v>
      </c>
      <c r="C9" s="56">
        <f t="shared" si="0"/>
        <v>1876.0487800000001</v>
      </c>
      <c r="D9" s="56">
        <v>1338.0487800000001</v>
      </c>
      <c r="E9" s="56">
        <f t="shared" si="1"/>
        <v>238</v>
      </c>
      <c r="F9" s="56">
        <v>238</v>
      </c>
      <c r="G9" s="56">
        <v>0</v>
      </c>
      <c r="H9" s="56">
        <v>0</v>
      </c>
      <c r="I9" s="56">
        <v>0</v>
      </c>
      <c r="J9" s="56">
        <v>0</v>
      </c>
      <c r="K9" s="56">
        <v>300</v>
      </c>
      <c r="L9" s="56">
        <f t="shared" si="2"/>
        <v>1877.4096199999999</v>
      </c>
      <c r="M9" s="56">
        <v>150</v>
      </c>
      <c r="N9" s="56">
        <v>0</v>
      </c>
      <c r="O9" s="56">
        <v>1727.4096199999999</v>
      </c>
      <c r="P9" s="56">
        <v>1879.55</v>
      </c>
      <c r="Q9" s="56">
        <v>0</v>
      </c>
      <c r="R9" s="56">
        <v>0</v>
      </c>
      <c r="S9" s="56">
        <f t="shared" si="3"/>
        <v>5633.0083999999997</v>
      </c>
      <c r="T9" s="56">
        <v>0</v>
      </c>
      <c r="U9" s="56">
        <f t="shared" si="4"/>
        <v>5633.0083999999997</v>
      </c>
      <c r="V9" s="56">
        <v>0</v>
      </c>
    </row>
    <row r="10" spans="2:22" x14ac:dyDescent="0.25">
      <c r="B10" s="57" t="s">
        <v>56</v>
      </c>
      <c r="C10" s="56">
        <f t="shared" si="0"/>
        <v>20553.848150000002</v>
      </c>
      <c r="D10" s="56">
        <v>341.8374</v>
      </c>
      <c r="E10" s="56">
        <f t="shared" si="1"/>
        <v>5303.1618900000003</v>
      </c>
      <c r="F10" s="56">
        <v>450</v>
      </c>
      <c r="G10" s="56">
        <v>4853.1618900000003</v>
      </c>
      <c r="H10" s="56">
        <v>8527.4809800000003</v>
      </c>
      <c r="I10" s="56">
        <v>3846.2778800000001</v>
      </c>
      <c r="J10" s="56">
        <v>0</v>
      </c>
      <c r="K10" s="56">
        <v>2535.09</v>
      </c>
      <c r="L10" s="56">
        <f t="shared" si="2"/>
        <v>11469.720209999999</v>
      </c>
      <c r="M10" s="56">
        <v>9162.9122499999994</v>
      </c>
      <c r="N10" s="56">
        <v>981.05724999999995</v>
      </c>
      <c r="O10" s="56">
        <v>1325.75071</v>
      </c>
      <c r="P10" s="56">
        <v>0</v>
      </c>
      <c r="Q10" s="56">
        <v>18263.62888</v>
      </c>
      <c r="R10" s="56">
        <v>0</v>
      </c>
      <c r="S10" s="56">
        <f t="shared" si="3"/>
        <v>50287.197240000001</v>
      </c>
      <c r="T10" s="56">
        <v>0</v>
      </c>
      <c r="U10" s="56">
        <f t="shared" si="4"/>
        <v>50287.197240000001</v>
      </c>
      <c r="V10" s="56">
        <v>0</v>
      </c>
    </row>
    <row r="11" spans="2:22" x14ac:dyDescent="0.25">
      <c r="B11" s="57" t="s">
        <v>58</v>
      </c>
      <c r="C11" s="56">
        <f t="shared" si="0"/>
        <v>12800.268790000002</v>
      </c>
      <c r="D11" s="56">
        <v>4601.9799599999997</v>
      </c>
      <c r="E11" s="56">
        <f t="shared" si="1"/>
        <v>1506.6277500000001</v>
      </c>
      <c r="F11" s="56">
        <v>1044.6277500000001</v>
      </c>
      <c r="G11" s="56">
        <v>462</v>
      </c>
      <c r="H11" s="56">
        <v>3043.29216</v>
      </c>
      <c r="I11" s="56">
        <v>1332.8981200000001</v>
      </c>
      <c r="J11" s="56">
        <v>1050</v>
      </c>
      <c r="K11" s="56">
        <v>1265.4708000000001</v>
      </c>
      <c r="L11" s="56">
        <f t="shared" si="2"/>
        <v>1343.9</v>
      </c>
      <c r="M11" s="56">
        <v>586</v>
      </c>
      <c r="N11" s="56">
        <v>312.5</v>
      </c>
      <c r="O11" s="56">
        <v>445.4</v>
      </c>
      <c r="P11" s="56">
        <v>0</v>
      </c>
      <c r="Q11" s="56">
        <v>0</v>
      </c>
      <c r="R11" s="56">
        <v>0</v>
      </c>
      <c r="S11" s="56">
        <f t="shared" si="3"/>
        <v>14144.168790000002</v>
      </c>
      <c r="T11" s="56">
        <v>0</v>
      </c>
      <c r="U11" s="56">
        <f t="shared" si="4"/>
        <v>14144.168790000002</v>
      </c>
      <c r="V11" s="56">
        <v>0</v>
      </c>
    </row>
    <row r="12" spans="2:22" x14ac:dyDescent="0.25">
      <c r="B12" s="57" t="s">
        <v>60</v>
      </c>
      <c r="C12" s="56">
        <f t="shared" si="0"/>
        <v>0</v>
      </c>
      <c r="D12" s="56">
        <v>0</v>
      </c>
      <c r="E12" s="56">
        <f t="shared" si="1"/>
        <v>0</v>
      </c>
      <c r="F12" s="56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f t="shared" si="2"/>
        <v>13614.020542531</v>
      </c>
      <c r="M12" s="56">
        <v>13614.020542531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f t="shared" si="3"/>
        <v>13614.020542531</v>
      </c>
      <c r="T12" s="56">
        <v>0</v>
      </c>
      <c r="U12" s="56">
        <f t="shared" si="4"/>
        <v>13614.020542531</v>
      </c>
      <c r="V12" s="56">
        <v>0</v>
      </c>
    </row>
    <row r="13" spans="2:22" x14ac:dyDescent="0.25">
      <c r="B13" s="57" t="s">
        <v>62</v>
      </c>
      <c r="C13" s="56">
        <f t="shared" si="0"/>
        <v>0</v>
      </c>
      <c r="D13" s="56">
        <v>0</v>
      </c>
      <c r="E13" s="56">
        <f t="shared" si="1"/>
        <v>0</v>
      </c>
      <c r="F13" s="56">
        <v>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f t="shared" si="2"/>
        <v>2114.75</v>
      </c>
      <c r="M13" s="56">
        <v>1339.75</v>
      </c>
      <c r="N13" s="56">
        <v>490</v>
      </c>
      <c r="O13" s="56">
        <v>285</v>
      </c>
      <c r="P13" s="56">
        <v>1478.9907700000001</v>
      </c>
      <c r="Q13" s="56">
        <v>0</v>
      </c>
      <c r="R13" s="56">
        <v>0</v>
      </c>
      <c r="S13" s="56">
        <f t="shared" si="3"/>
        <v>3593.7407700000003</v>
      </c>
      <c r="T13" s="56">
        <v>0</v>
      </c>
      <c r="U13" s="56">
        <f t="shared" si="4"/>
        <v>3593.7407700000003</v>
      </c>
      <c r="V13" s="56">
        <v>0</v>
      </c>
    </row>
    <row r="14" spans="2:22" x14ac:dyDescent="0.25">
      <c r="B14" s="57" t="s">
        <v>64</v>
      </c>
      <c r="C14" s="56">
        <f t="shared" si="0"/>
        <v>5690.43</v>
      </c>
      <c r="D14" s="56">
        <v>181.05</v>
      </c>
      <c r="E14" s="56">
        <f t="shared" si="1"/>
        <v>32.6</v>
      </c>
      <c r="F14" s="56">
        <v>32.6</v>
      </c>
      <c r="G14" s="56">
        <v>0</v>
      </c>
      <c r="H14" s="56">
        <v>946.02</v>
      </c>
      <c r="I14" s="56">
        <v>4530.76</v>
      </c>
      <c r="J14" s="56">
        <v>0</v>
      </c>
      <c r="K14" s="56">
        <v>0</v>
      </c>
      <c r="L14" s="56">
        <f t="shared" si="2"/>
        <v>53432.259999999995</v>
      </c>
      <c r="M14" s="56">
        <v>335</v>
      </c>
      <c r="N14" s="56">
        <v>1647.09</v>
      </c>
      <c r="O14" s="56">
        <v>51450.17</v>
      </c>
      <c r="P14" s="56">
        <v>0</v>
      </c>
      <c r="Q14" s="56">
        <v>0</v>
      </c>
      <c r="R14" s="56">
        <v>0</v>
      </c>
      <c r="S14" s="56">
        <f t="shared" si="3"/>
        <v>59122.69</v>
      </c>
      <c r="T14" s="56">
        <v>0</v>
      </c>
      <c r="U14" s="56">
        <f t="shared" si="4"/>
        <v>59122.69</v>
      </c>
      <c r="V14" s="56">
        <v>0</v>
      </c>
    </row>
    <row r="15" spans="2:22" x14ac:dyDescent="0.25">
      <c r="B15" s="57" t="s">
        <v>66</v>
      </c>
      <c r="C15" s="56">
        <f t="shared" si="0"/>
        <v>529710.81917746202</v>
      </c>
      <c r="D15" s="56">
        <v>219022.65878746199</v>
      </c>
      <c r="E15" s="56">
        <f t="shared" si="1"/>
        <v>116491.08219</v>
      </c>
      <c r="F15" s="56">
        <v>54201.818010000003</v>
      </c>
      <c r="G15" s="56">
        <v>62289.264179999998</v>
      </c>
      <c r="H15" s="56">
        <v>124940.69745000001</v>
      </c>
      <c r="I15" s="56">
        <v>54221.065620000001</v>
      </c>
      <c r="J15" s="56">
        <v>12320.79415</v>
      </c>
      <c r="K15" s="56">
        <v>2714.5209799999998</v>
      </c>
      <c r="L15" s="56">
        <f t="shared" si="2"/>
        <v>166743.38822999998</v>
      </c>
      <c r="M15" s="56">
        <v>65694.789069999999</v>
      </c>
      <c r="N15" s="56">
        <v>26157.086190000002</v>
      </c>
      <c r="O15" s="56">
        <v>74891.512969999996</v>
      </c>
      <c r="P15" s="56">
        <v>4311.8808099999997</v>
      </c>
      <c r="Q15" s="56">
        <v>2228.7992399999998</v>
      </c>
      <c r="R15" s="56">
        <v>0</v>
      </c>
      <c r="S15" s="56">
        <f t="shared" si="3"/>
        <v>702994.88745746191</v>
      </c>
      <c r="T15" s="56">
        <v>0</v>
      </c>
      <c r="U15" s="56">
        <f t="shared" si="4"/>
        <v>702994.88745746191</v>
      </c>
      <c r="V15" s="56">
        <v>0</v>
      </c>
    </row>
    <row r="16" spans="2:22" x14ac:dyDescent="0.25">
      <c r="B16" s="57" t="s">
        <v>68</v>
      </c>
      <c r="C16" s="56">
        <f t="shared" si="0"/>
        <v>73695.009999999995</v>
      </c>
      <c r="D16" s="56">
        <v>37666.699999999997</v>
      </c>
      <c r="E16" s="56">
        <f t="shared" si="1"/>
        <v>9913.02</v>
      </c>
      <c r="F16" s="56">
        <v>7662.93</v>
      </c>
      <c r="G16" s="56">
        <v>2250.09</v>
      </c>
      <c r="H16" s="56">
        <v>16200.53</v>
      </c>
      <c r="I16" s="56">
        <v>7380.31</v>
      </c>
      <c r="J16" s="56">
        <v>2033.94</v>
      </c>
      <c r="K16" s="56">
        <v>500.51</v>
      </c>
      <c r="L16" s="56">
        <f t="shared" si="2"/>
        <v>12196</v>
      </c>
      <c r="M16" s="56">
        <v>4897.99</v>
      </c>
      <c r="N16" s="56">
        <v>915.03</v>
      </c>
      <c r="O16" s="56">
        <v>6382.98</v>
      </c>
      <c r="P16" s="56">
        <v>196.79</v>
      </c>
      <c r="Q16" s="56">
        <v>0</v>
      </c>
      <c r="R16" s="56">
        <v>0</v>
      </c>
      <c r="S16" s="56">
        <f t="shared" si="3"/>
        <v>86087.799999999988</v>
      </c>
      <c r="T16" s="56">
        <v>0</v>
      </c>
      <c r="U16" s="56">
        <f t="shared" si="4"/>
        <v>86087.799999999988</v>
      </c>
      <c r="V16" s="56">
        <v>0</v>
      </c>
    </row>
    <row r="17" spans="2:22" x14ac:dyDescent="0.25">
      <c r="B17" s="57" t="s">
        <v>70</v>
      </c>
      <c r="C17" s="56">
        <f t="shared" si="0"/>
        <v>278912</v>
      </c>
      <c r="D17" s="56">
        <v>109829</v>
      </c>
      <c r="E17" s="56">
        <f t="shared" si="1"/>
        <v>91403</v>
      </c>
      <c r="F17" s="56">
        <v>43044</v>
      </c>
      <c r="G17" s="56">
        <v>48359</v>
      </c>
      <c r="H17" s="56">
        <v>46761</v>
      </c>
      <c r="I17" s="56">
        <v>19586</v>
      </c>
      <c r="J17" s="56">
        <v>9252</v>
      </c>
      <c r="K17" s="56">
        <v>2081</v>
      </c>
      <c r="L17" s="56">
        <f t="shared" si="2"/>
        <v>121825</v>
      </c>
      <c r="M17" s="56">
        <v>14351</v>
      </c>
      <c r="N17" s="56">
        <v>872</v>
      </c>
      <c r="O17" s="56">
        <v>106602</v>
      </c>
      <c r="P17" s="56">
        <v>2658</v>
      </c>
      <c r="Q17" s="56">
        <v>5872</v>
      </c>
      <c r="R17" s="56">
        <v>6557</v>
      </c>
      <c r="S17" s="56">
        <f t="shared" si="3"/>
        <v>415824</v>
      </c>
      <c r="T17" s="56">
        <v>0</v>
      </c>
      <c r="U17" s="56">
        <f t="shared" si="4"/>
        <v>415824</v>
      </c>
      <c r="V17" s="56">
        <v>0</v>
      </c>
    </row>
    <row r="18" spans="2:22" x14ac:dyDescent="0.25">
      <c r="B18" s="57" t="s">
        <v>72</v>
      </c>
      <c r="C18" s="56">
        <f t="shared" si="0"/>
        <v>17628.390829999997</v>
      </c>
      <c r="D18" s="56">
        <v>4084.7796499999999</v>
      </c>
      <c r="E18" s="56">
        <f t="shared" si="1"/>
        <v>4401.2419900000004</v>
      </c>
      <c r="F18" s="56">
        <v>2077.9899599999999</v>
      </c>
      <c r="G18" s="56">
        <v>2323.2520300000001</v>
      </c>
      <c r="H18" s="56">
        <v>3492.7408500000001</v>
      </c>
      <c r="I18" s="56">
        <v>3047.04144</v>
      </c>
      <c r="J18" s="56">
        <v>629.34960000000001</v>
      </c>
      <c r="K18" s="56">
        <v>1973.2373</v>
      </c>
      <c r="L18" s="56">
        <f t="shared" si="2"/>
        <v>8343.5240000000013</v>
      </c>
      <c r="M18" s="56">
        <v>3407.3</v>
      </c>
      <c r="N18" s="56">
        <v>4936.2240000000002</v>
      </c>
      <c r="O18" s="56">
        <v>0</v>
      </c>
      <c r="P18" s="56">
        <v>0</v>
      </c>
      <c r="Q18" s="56">
        <v>0</v>
      </c>
      <c r="R18" s="56">
        <v>0</v>
      </c>
      <c r="S18" s="56">
        <f t="shared" si="3"/>
        <v>25971.914829999994</v>
      </c>
      <c r="T18" s="56">
        <v>0</v>
      </c>
      <c r="U18" s="56">
        <f t="shared" si="4"/>
        <v>25971.914829999994</v>
      </c>
      <c r="V18" s="56">
        <v>0</v>
      </c>
    </row>
    <row r="19" spans="2:22" x14ac:dyDescent="0.25">
      <c r="B19" s="57" t="s">
        <v>74</v>
      </c>
      <c r="C19" s="56">
        <f t="shared" si="0"/>
        <v>220732.37870999999</v>
      </c>
      <c r="D19" s="56">
        <v>201211.33575</v>
      </c>
      <c r="E19" s="56">
        <f t="shared" si="1"/>
        <v>18292.71056</v>
      </c>
      <c r="F19" s="56">
        <v>17877.336149999999</v>
      </c>
      <c r="G19" s="56">
        <v>415.37441000000001</v>
      </c>
      <c r="H19" s="56">
        <v>0</v>
      </c>
      <c r="I19" s="56">
        <v>0</v>
      </c>
      <c r="J19" s="56">
        <v>1228.3324</v>
      </c>
      <c r="K19" s="56">
        <v>0</v>
      </c>
      <c r="L19" s="56">
        <f t="shared" si="2"/>
        <v>0</v>
      </c>
      <c r="M19" s="56">
        <v>0</v>
      </c>
      <c r="N19" s="56">
        <v>0</v>
      </c>
      <c r="O19" s="56">
        <v>0</v>
      </c>
      <c r="P19" s="56">
        <v>0</v>
      </c>
      <c r="Q19" s="56">
        <v>0</v>
      </c>
      <c r="R19" s="56">
        <v>0</v>
      </c>
      <c r="S19" s="56">
        <f t="shared" si="3"/>
        <v>220732.37870999999</v>
      </c>
      <c r="T19" s="56">
        <v>0</v>
      </c>
      <c r="U19" s="56">
        <f t="shared" si="4"/>
        <v>220732.37870999999</v>
      </c>
      <c r="V19" s="56">
        <v>0</v>
      </c>
    </row>
    <row r="20" spans="2:22" x14ac:dyDescent="0.25">
      <c r="B20" s="57" t="s">
        <v>76</v>
      </c>
      <c r="C20" s="56">
        <f t="shared" si="0"/>
        <v>193311.15698361601</v>
      </c>
      <c r="D20" s="56">
        <v>63703.708971314998</v>
      </c>
      <c r="E20" s="56">
        <f t="shared" si="1"/>
        <v>39651.830084241003</v>
      </c>
      <c r="F20" s="56">
        <v>16994.262999768001</v>
      </c>
      <c r="G20" s="56">
        <v>22657.567084473001</v>
      </c>
      <c r="H20" s="56">
        <v>58532.749067383003</v>
      </c>
      <c r="I20" s="56">
        <v>24738.624995677001</v>
      </c>
      <c r="J20" s="56">
        <v>2157.1</v>
      </c>
      <c r="K20" s="56">
        <v>4527.143865</v>
      </c>
      <c r="L20" s="56">
        <f t="shared" si="2"/>
        <v>103702.92211605101</v>
      </c>
      <c r="M20" s="56">
        <v>27305.684929999999</v>
      </c>
      <c r="N20" s="56">
        <v>519.70000000000005</v>
      </c>
      <c r="O20" s="56">
        <v>75877.537186051006</v>
      </c>
      <c r="P20" s="56">
        <v>2096.5063100000002</v>
      </c>
      <c r="Q20" s="56">
        <v>1136.4963849999999</v>
      </c>
      <c r="R20" s="56">
        <v>0</v>
      </c>
      <c r="S20" s="56">
        <f t="shared" si="3"/>
        <v>300247.08179466706</v>
      </c>
      <c r="T20" s="56">
        <v>0</v>
      </c>
      <c r="U20" s="56">
        <f t="shared" si="4"/>
        <v>300247.08179466706</v>
      </c>
      <c r="V20" s="56">
        <v>0</v>
      </c>
    </row>
    <row r="21" spans="2:22" x14ac:dyDescent="0.25">
      <c r="B21" s="57" t="s">
        <v>78</v>
      </c>
      <c r="C21" s="56">
        <f t="shared" si="0"/>
        <v>438419.09149820195</v>
      </c>
      <c r="D21" s="56">
        <v>331646.633271962</v>
      </c>
      <c r="E21" s="56">
        <f t="shared" si="1"/>
        <v>54221.715552017995</v>
      </c>
      <c r="F21" s="56">
        <v>23398.258970737999</v>
      </c>
      <c r="G21" s="56">
        <v>30823.456581279999</v>
      </c>
      <c r="H21" s="56">
        <v>37898.432719099997</v>
      </c>
      <c r="I21" s="56">
        <v>7207.4971351220101</v>
      </c>
      <c r="J21" s="56">
        <v>4651.4508900000001</v>
      </c>
      <c r="K21" s="56">
        <v>2793.36193</v>
      </c>
      <c r="L21" s="56">
        <f t="shared" si="2"/>
        <v>92441.785837983</v>
      </c>
      <c r="M21" s="56">
        <v>13857.28325</v>
      </c>
      <c r="N21" s="56">
        <v>4415.5658607080004</v>
      </c>
      <c r="O21" s="56">
        <v>74168.936727274995</v>
      </c>
      <c r="P21" s="56">
        <v>7296.3284264699996</v>
      </c>
      <c r="Q21" s="56">
        <v>11955.272120416001</v>
      </c>
      <c r="R21" s="56">
        <v>15711.652473251001</v>
      </c>
      <c r="S21" s="56">
        <f t="shared" si="3"/>
        <v>565824.13035632204</v>
      </c>
      <c r="T21" s="56">
        <v>0</v>
      </c>
      <c r="U21" s="56">
        <f t="shared" si="4"/>
        <v>565824.13035632204</v>
      </c>
      <c r="V21" s="56">
        <v>0</v>
      </c>
    </row>
    <row r="22" spans="2:22" x14ac:dyDescent="0.25">
      <c r="B22" s="57" t="s">
        <v>80</v>
      </c>
      <c r="C22" s="56">
        <f t="shared" si="0"/>
        <v>64205.651779999993</v>
      </c>
      <c r="D22" s="56">
        <v>18972.557489999999</v>
      </c>
      <c r="E22" s="56">
        <f t="shared" si="1"/>
        <v>13978.425160000001</v>
      </c>
      <c r="F22" s="56">
        <v>5109.2648399999998</v>
      </c>
      <c r="G22" s="56">
        <v>8869.1603200000009</v>
      </c>
      <c r="H22" s="56">
        <v>17773.509600000001</v>
      </c>
      <c r="I22" s="56">
        <v>7373.9270299999998</v>
      </c>
      <c r="J22" s="56">
        <v>2947.73171</v>
      </c>
      <c r="K22" s="56">
        <v>3159.5007900000001</v>
      </c>
      <c r="L22" s="56">
        <f t="shared" si="2"/>
        <v>25714.633760000001</v>
      </c>
      <c r="M22" s="56">
        <v>11213.277620000001</v>
      </c>
      <c r="N22" s="56">
        <v>5099.2756099999997</v>
      </c>
      <c r="O22" s="56">
        <v>9402.0805299999993</v>
      </c>
      <c r="P22" s="56">
        <v>0</v>
      </c>
      <c r="Q22" s="56">
        <v>0</v>
      </c>
      <c r="R22" s="56">
        <v>0</v>
      </c>
      <c r="S22" s="56">
        <f t="shared" si="3"/>
        <v>89920.285539999983</v>
      </c>
      <c r="T22" s="56">
        <v>0</v>
      </c>
      <c r="U22" s="56">
        <f t="shared" si="4"/>
        <v>89920.285539999983</v>
      </c>
      <c r="V22" s="56">
        <v>0</v>
      </c>
    </row>
    <row r="23" spans="2:22" x14ac:dyDescent="0.25">
      <c r="B23" s="57" t="s">
        <v>82</v>
      </c>
      <c r="C23" s="56">
        <f t="shared" si="0"/>
        <v>951</v>
      </c>
      <c r="D23" s="56">
        <v>71</v>
      </c>
      <c r="E23" s="56">
        <f t="shared" si="1"/>
        <v>0</v>
      </c>
      <c r="F23" s="56">
        <v>0</v>
      </c>
      <c r="G23" s="56">
        <v>0</v>
      </c>
      <c r="H23" s="56">
        <v>0</v>
      </c>
      <c r="I23" s="56">
        <v>880</v>
      </c>
      <c r="J23" s="56">
        <v>0</v>
      </c>
      <c r="K23" s="56">
        <v>0</v>
      </c>
      <c r="L23" s="56">
        <f t="shared" si="2"/>
        <v>6332</v>
      </c>
      <c r="M23" s="56">
        <v>117</v>
      </c>
      <c r="N23" s="56">
        <v>54</v>
      </c>
      <c r="O23" s="56">
        <v>6161</v>
      </c>
      <c r="P23" s="56">
        <v>0</v>
      </c>
      <c r="Q23" s="56">
        <v>0</v>
      </c>
      <c r="R23" s="56">
        <v>0</v>
      </c>
      <c r="S23" s="56">
        <f t="shared" si="3"/>
        <v>7283</v>
      </c>
      <c r="T23" s="56">
        <v>0</v>
      </c>
      <c r="U23" s="56">
        <f t="shared" si="4"/>
        <v>7283</v>
      </c>
      <c r="V23" s="56">
        <v>0</v>
      </c>
    </row>
    <row r="24" spans="2:22" x14ac:dyDescent="0.25">
      <c r="B24" s="57" t="s">
        <v>84</v>
      </c>
      <c r="C24" s="56">
        <f t="shared" si="0"/>
        <v>366777.76618000004</v>
      </c>
      <c r="D24" s="56">
        <v>152405.35767999999</v>
      </c>
      <c r="E24" s="56">
        <f t="shared" si="1"/>
        <v>51968.62588</v>
      </c>
      <c r="F24" s="56">
        <v>26437.147679999998</v>
      </c>
      <c r="G24" s="56">
        <v>25531.478200000001</v>
      </c>
      <c r="H24" s="56">
        <v>71228.444709999996</v>
      </c>
      <c r="I24" s="56">
        <v>36925.438739999998</v>
      </c>
      <c r="J24" s="56">
        <v>46528.04911</v>
      </c>
      <c r="K24" s="56">
        <v>7721.8500599999998</v>
      </c>
      <c r="L24" s="56">
        <f t="shared" si="2"/>
        <v>119424.37982</v>
      </c>
      <c r="M24" s="56">
        <v>14584.230229999999</v>
      </c>
      <c r="N24" s="56">
        <v>2473.5300000000002</v>
      </c>
      <c r="O24" s="56">
        <v>102366.61959</v>
      </c>
      <c r="P24" s="56">
        <v>7355.8674600000104</v>
      </c>
      <c r="Q24" s="56">
        <v>5587.70057</v>
      </c>
      <c r="R24" s="56">
        <v>5744.9467400000003</v>
      </c>
      <c r="S24" s="56">
        <f t="shared" si="3"/>
        <v>504890.66077000007</v>
      </c>
      <c r="T24" s="56">
        <v>0</v>
      </c>
      <c r="U24" s="56">
        <f t="shared" si="4"/>
        <v>504890.66077000007</v>
      </c>
      <c r="V24" s="56">
        <v>0</v>
      </c>
    </row>
    <row r="25" spans="2:22" x14ac:dyDescent="0.25">
      <c r="B25" s="57" t="s">
        <v>86</v>
      </c>
      <c r="C25" s="56">
        <f t="shared" si="0"/>
        <v>811761.39859999996</v>
      </c>
      <c r="D25" s="56">
        <v>474300.87147999997</v>
      </c>
      <c r="E25" s="56">
        <f t="shared" si="1"/>
        <v>160509.44138</v>
      </c>
      <c r="F25" s="56">
        <v>95704.081789999997</v>
      </c>
      <c r="G25" s="56">
        <v>64805.35959</v>
      </c>
      <c r="H25" s="56">
        <v>99561.587920000005</v>
      </c>
      <c r="I25" s="56">
        <v>54802.851790000001</v>
      </c>
      <c r="J25" s="56">
        <v>16144.14827</v>
      </c>
      <c r="K25" s="56">
        <v>6442.4977600000002</v>
      </c>
      <c r="L25" s="56">
        <f t="shared" si="2"/>
        <v>141490.78331999999</v>
      </c>
      <c r="M25" s="56">
        <v>35761.02115</v>
      </c>
      <c r="N25" s="56">
        <v>10603.125840000001</v>
      </c>
      <c r="O25" s="56">
        <v>95126.636329999994</v>
      </c>
      <c r="P25" s="56">
        <v>6132.9671500000004</v>
      </c>
      <c r="Q25" s="56">
        <v>41.28537</v>
      </c>
      <c r="R25" s="56">
        <v>0</v>
      </c>
      <c r="S25" s="56">
        <f t="shared" si="3"/>
        <v>959426.4344400001</v>
      </c>
      <c r="T25" s="56">
        <v>0</v>
      </c>
      <c r="U25" s="56">
        <f t="shared" si="4"/>
        <v>959426.4344400001</v>
      </c>
      <c r="V25" s="56">
        <v>0</v>
      </c>
    </row>
    <row r="26" spans="2:22" x14ac:dyDescent="0.25">
      <c r="B26" s="57" t="s">
        <v>88</v>
      </c>
      <c r="C26" s="56">
        <f t="shared" si="0"/>
        <v>187726.45092</v>
      </c>
      <c r="D26" s="56">
        <v>160502.61598</v>
      </c>
      <c r="E26" s="56">
        <f t="shared" si="1"/>
        <v>25042.758580000002</v>
      </c>
      <c r="F26" s="56">
        <v>25042.758580000002</v>
      </c>
      <c r="G26" s="56">
        <v>0</v>
      </c>
      <c r="H26" s="56">
        <v>0</v>
      </c>
      <c r="I26" s="56">
        <v>0</v>
      </c>
      <c r="J26" s="56">
        <v>310.73171000000002</v>
      </c>
      <c r="K26" s="56">
        <v>1870.34465</v>
      </c>
      <c r="L26" s="56">
        <f t="shared" si="2"/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f t="shared" si="3"/>
        <v>187726.45092</v>
      </c>
      <c r="T26" s="56">
        <v>0</v>
      </c>
      <c r="U26" s="56">
        <f t="shared" si="4"/>
        <v>187726.45092</v>
      </c>
      <c r="V26" s="56">
        <v>0</v>
      </c>
    </row>
    <row r="27" spans="2:22" x14ac:dyDescent="0.25">
      <c r="B27" s="57" t="s">
        <v>90</v>
      </c>
      <c r="C27" s="56">
        <f t="shared" si="0"/>
        <v>285843.34195999993</v>
      </c>
      <c r="D27" s="56">
        <v>155981.98584000001</v>
      </c>
      <c r="E27" s="56">
        <f t="shared" si="1"/>
        <v>53079.32776</v>
      </c>
      <c r="F27" s="56">
        <v>42378.157359999997</v>
      </c>
      <c r="G27" s="56">
        <v>10701.170400000001</v>
      </c>
      <c r="H27" s="56">
        <v>51817.410730000003</v>
      </c>
      <c r="I27" s="56">
        <v>17056.42684</v>
      </c>
      <c r="J27" s="56">
        <v>6000.92</v>
      </c>
      <c r="K27" s="56">
        <v>1907.27079</v>
      </c>
      <c r="L27" s="56">
        <f t="shared" si="2"/>
        <v>97074.93</v>
      </c>
      <c r="M27" s="56">
        <v>20593.803449999999</v>
      </c>
      <c r="N27" s="56">
        <v>3670.62131</v>
      </c>
      <c r="O27" s="56">
        <v>72810.505239999999</v>
      </c>
      <c r="P27" s="56">
        <v>1536.68598</v>
      </c>
      <c r="Q27" s="56">
        <v>155.76594</v>
      </c>
      <c r="R27" s="56">
        <v>0</v>
      </c>
      <c r="S27" s="56">
        <f t="shared" si="3"/>
        <v>384610.72387999995</v>
      </c>
      <c r="T27" s="56">
        <v>0</v>
      </c>
      <c r="U27" s="56">
        <f t="shared" si="4"/>
        <v>384610.72387999995</v>
      </c>
      <c r="V27" s="56">
        <v>0</v>
      </c>
    </row>
    <row r="28" spans="2:22" x14ac:dyDescent="0.25">
      <c r="B28" s="57" t="s">
        <v>92</v>
      </c>
      <c r="C28" s="56">
        <f t="shared" si="0"/>
        <v>63948</v>
      </c>
      <c r="D28" s="56">
        <v>0</v>
      </c>
      <c r="E28" s="56">
        <f t="shared" si="1"/>
        <v>10062</v>
      </c>
      <c r="F28" s="56">
        <v>2648</v>
      </c>
      <c r="G28" s="56">
        <v>7414</v>
      </c>
      <c r="H28" s="56">
        <v>47519</v>
      </c>
      <c r="I28" s="56">
        <v>5707</v>
      </c>
      <c r="J28" s="56">
        <v>660</v>
      </c>
      <c r="K28" s="56">
        <v>0</v>
      </c>
      <c r="L28" s="56">
        <f t="shared" si="2"/>
        <v>0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f t="shared" si="3"/>
        <v>63948</v>
      </c>
      <c r="T28" s="56">
        <v>0</v>
      </c>
      <c r="U28" s="56">
        <f t="shared" si="4"/>
        <v>63948</v>
      </c>
      <c r="V28" s="56">
        <v>0</v>
      </c>
    </row>
    <row r="29" spans="2:22" x14ac:dyDescent="0.25">
      <c r="B29" s="57" t="s">
        <v>94</v>
      </c>
      <c r="C29" s="56">
        <f t="shared" si="0"/>
        <v>3882</v>
      </c>
      <c r="D29" s="56">
        <v>1854</v>
      </c>
      <c r="E29" s="56">
        <f t="shared" si="1"/>
        <v>349</v>
      </c>
      <c r="F29" s="56">
        <v>174</v>
      </c>
      <c r="G29" s="56">
        <v>175</v>
      </c>
      <c r="H29" s="56">
        <v>362</v>
      </c>
      <c r="I29" s="56">
        <v>218</v>
      </c>
      <c r="J29" s="56">
        <v>0</v>
      </c>
      <c r="K29" s="56">
        <v>1099</v>
      </c>
      <c r="L29" s="56">
        <f t="shared" si="2"/>
        <v>2473</v>
      </c>
      <c r="M29" s="56">
        <v>520</v>
      </c>
      <c r="N29" s="56">
        <v>561</v>
      </c>
      <c r="O29" s="56">
        <v>1392</v>
      </c>
      <c r="P29" s="56">
        <v>0</v>
      </c>
      <c r="Q29" s="56">
        <v>0</v>
      </c>
      <c r="R29" s="56">
        <v>0</v>
      </c>
      <c r="S29" s="56">
        <f t="shared" si="3"/>
        <v>6355</v>
      </c>
      <c r="T29" s="56">
        <v>0</v>
      </c>
      <c r="U29" s="56">
        <f t="shared" si="4"/>
        <v>6355</v>
      </c>
      <c r="V29" s="56">
        <v>0</v>
      </c>
    </row>
    <row r="30" spans="2:22" x14ac:dyDescent="0.25">
      <c r="B30" s="57" t="s">
        <v>96</v>
      </c>
      <c r="C30" s="56">
        <f t="shared" si="0"/>
        <v>290</v>
      </c>
      <c r="D30" s="56">
        <v>290</v>
      </c>
      <c r="E30" s="56">
        <f t="shared" si="1"/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f t="shared" si="2"/>
        <v>15305</v>
      </c>
      <c r="M30" s="56">
        <v>3520</v>
      </c>
      <c r="N30" s="56">
        <v>0</v>
      </c>
      <c r="O30" s="56">
        <v>11785</v>
      </c>
      <c r="P30" s="56">
        <v>3729</v>
      </c>
      <c r="Q30" s="56">
        <v>0</v>
      </c>
      <c r="R30" s="56">
        <v>0</v>
      </c>
      <c r="S30" s="56">
        <f t="shared" si="3"/>
        <v>19324</v>
      </c>
      <c r="T30" s="56">
        <v>0</v>
      </c>
      <c r="U30" s="56">
        <f t="shared" si="4"/>
        <v>19324</v>
      </c>
      <c r="V30" s="56">
        <v>0</v>
      </c>
    </row>
    <row r="31" spans="2:22" x14ac:dyDescent="0.25">
      <c r="B31" s="57" t="s">
        <v>98</v>
      </c>
      <c r="C31" s="56">
        <f t="shared" si="0"/>
        <v>216311.85957</v>
      </c>
      <c r="D31" s="56">
        <v>183034.97203</v>
      </c>
      <c r="E31" s="56">
        <f t="shared" si="1"/>
        <v>33276.887540000003</v>
      </c>
      <c r="F31" s="56">
        <v>33276.887540000003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f t="shared" si="2"/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f t="shared" si="3"/>
        <v>216311.85957</v>
      </c>
      <c r="T31" s="56">
        <v>0</v>
      </c>
      <c r="U31" s="56">
        <f t="shared" si="4"/>
        <v>216311.85957</v>
      </c>
      <c r="V31" s="56">
        <v>0</v>
      </c>
    </row>
    <row r="32" spans="2:22" x14ac:dyDescent="0.25">
      <c r="B32" s="58" t="s">
        <v>100</v>
      </c>
      <c r="C32" s="56">
        <f>SUM(D32,F32:K32)</f>
        <v>25111.95</v>
      </c>
      <c r="D32" s="56">
        <v>23255.97</v>
      </c>
      <c r="E32" s="56">
        <f>SUM(F32:G32)</f>
        <v>270.57</v>
      </c>
      <c r="F32" s="56">
        <v>0</v>
      </c>
      <c r="G32" s="56">
        <v>270.57</v>
      </c>
      <c r="H32" s="56">
        <v>871</v>
      </c>
      <c r="I32" s="56">
        <v>173</v>
      </c>
      <c r="J32" s="56">
        <v>0</v>
      </c>
      <c r="K32" s="56">
        <v>541.41</v>
      </c>
      <c r="L32" s="56">
        <f>SUM(M32:O32)</f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f>SUM(D32,F32:G32,H32:K32,M32:O32,P32,Q32,R32)</f>
        <v>25111.95</v>
      </c>
      <c r="T32" s="56">
        <v>0</v>
      </c>
      <c r="U32" s="56">
        <f>S32+T32</f>
        <v>25111.95</v>
      </c>
      <c r="V32" s="56">
        <v>0</v>
      </c>
    </row>
    <row r="37" spans="2:22" s="5" customFormat="1" ht="75" x14ac:dyDescent="0.25">
      <c r="B37" s="59" t="s">
        <v>23</v>
      </c>
      <c r="C37" s="60" t="s">
        <v>0</v>
      </c>
      <c r="D37" s="60" t="s">
        <v>1</v>
      </c>
      <c r="E37" s="60" t="s">
        <v>36</v>
      </c>
      <c r="F37" s="60" t="s">
        <v>2</v>
      </c>
      <c r="G37" s="60" t="s">
        <v>3</v>
      </c>
      <c r="H37" s="60" t="s">
        <v>4</v>
      </c>
      <c r="I37" s="60" t="s">
        <v>5</v>
      </c>
      <c r="J37" s="60" t="s">
        <v>6</v>
      </c>
      <c r="K37" s="60" t="s">
        <v>7</v>
      </c>
      <c r="L37" s="60" t="s">
        <v>8</v>
      </c>
      <c r="M37" s="60" t="s">
        <v>9</v>
      </c>
      <c r="N37" s="60" t="s">
        <v>10</v>
      </c>
      <c r="O37" s="60" t="s">
        <v>11</v>
      </c>
      <c r="P37" s="60" t="s">
        <v>12</v>
      </c>
      <c r="Q37" s="60" t="s">
        <v>13</v>
      </c>
      <c r="R37" s="60" t="s">
        <v>14</v>
      </c>
      <c r="S37" s="60" t="s">
        <v>15</v>
      </c>
      <c r="T37" s="60" t="s">
        <v>16</v>
      </c>
      <c r="U37" s="60" t="s">
        <v>17</v>
      </c>
      <c r="V37" s="60" t="s">
        <v>18</v>
      </c>
    </row>
    <row r="38" spans="2:22" x14ac:dyDescent="0.25">
      <c r="B38" s="57" t="s">
        <v>50</v>
      </c>
      <c r="C38" s="56">
        <f>SUM(D38,F38:K38)</f>
        <v>18580.966909999999</v>
      </c>
      <c r="D38" s="56">
        <v>11432.16482</v>
      </c>
      <c r="E38" s="56">
        <f>SUM(F38:G38)</f>
        <v>2008.2596699999999</v>
      </c>
      <c r="F38" s="56">
        <v>1771.2596699999999</v>
      </c>
      <c r="G38" s="56">
        <v>237</v>
      </c>
      <c r="H38" s="56">
        <v>2589.8290400000001</v>
      </c>
      <c r="I38" s="56">
        <v>2428.88411</v>
      </c>
      <c r="J38" s="56">
        <v>0</v>
      </c>
      <c r="K38" s="56">
        <v>121.82926999999999</v>
      </c>
      <c r="L38" s="56">
        <f>SUM(M38:O38)</f>
        <v>9582.4190299999991</v>
      </c>
      <c r="M38" s="56">
        <v>1392.3168499999999</v>
      </c>
      <c r="N38" s="56">
        <v>1482.8576</v>
      </c>
      <c r="O38" s="56">
        <v>6707.2445799999996</v>
      </c>
      <c r="P38" s="56">
        <v>0</v>
      </c>
      <c r="Q38" s="56">
        <v>633.71528000000001</v>
      </c>
      <c r="R38" s="56">
        <v>0</v>
      </c>
      <c r="S38" s="56">
        <f>SUM(D38,F38:G38,H38:K38,M38:O38,P38,Q38,R38)</f>
        <v>28797.101219999997</v>
      </c>
      <c r="T38" s="56">
        <v>0</v>
      </c>
      <c r="U38" s="56">
        <f>S38+T38</f>
        <v>28797.101219999997</v>
      </c>
      <c r="V38" s="56">
        <v>0</v>
      </c>
    </row>
    <row r="39" spans="2:22" x14ac:dyDescent="0.25">
      <c r="B39" s="57" t="s">
        <v>52</v>
      </c>
      <c r="C39" s="56">
        <f t="shared" ref="C39:C62" si="5">SUM(D39,F39:K39)</f>
        <v>12739.526800000001</v>
      </c>
      <c r="D39" s="56">
        <v>1027.2195099999999</v>
      </c>
      <c r="E39" s="56">
        <f t="shared" ref="E39:E62" si="6">SUM(F39:G39)</f>
        <v>9548.4553000000014</v>
      </c>
      <c r="F39" s="56">
        <v>2368.6354000000001</v>
      </c>
      <c r="G39" s="56">
        <v>7179.8199000000004</v>
      </c>
      <c r="H39" s="56">
        <v>1289.1623500000001</v>
      </c>
      <c r="I39" s="56">
        <v>874.68964000000005</v>
      </c>
      <c r="J39" s="56">
        <v>0</v>
      </c>
      <c r="K39" s="56">
        <v>0</v>
      </c>
      <c r="L39" s="56">
        <f t="shared" ref="L39:L62" si="7">SUM(M39:O39)</f>
        <v>64918.976949100004</v>
      </c>
      <c r="M39" s="56">
        <v>1819.5350000000001</v>
      </c>
      <c r="N39" s="56">
        <v>55519.910269100001</v>
      </c>
      <c r="O39" s="56">
        <v>7579.5316800000001</v>
      </c>
      <c r="P39" s="56">
        <v>2117.5517709410001</v>
      </c>
      <c r="Q39" s="56">
        <v>0</v>
      </c>
      <c r="R39" s="56">
        <v>0</v>
      </c>
      <c r="S39" s="56">
        <f t="shared" ref="S39:S62" si="8">SUM(D39,F39:G39,H39:K39,M39:O39,P39,Q39,R39)</f>
        <v>79776.055520041002</v>
      </c>
      <c r="T39" s="56">
        <v>0</v>
      </c>
      <c r="U39" s="56">
        <f t="shared" ref="U39:U62" si="9">S39+T39</f>
        <v>79776.055520041002</v>
      </c>
      <c r="V39" s="56">
        <v>0</v>
      </c>
    </row>
    <row r="40" spans="2:22" x14ac:dyDescent="0.25">
      <c r="B40" s="57" t="s">
        <v>54</v>
      </c>
      <c r="C40" s="56">
        <f t="shared" si="5"/>
        <v>1936.59817</v>
      </c>
      <c r="D40" s="56">
        <v>1590.4318900000001</v>
      </c>
      <c r="E40" s="56">
        <f t="shared" si="6"/>
        <v>346.16627999999997</v>
      </c>
      <c r="F40" s="56">
        <v>346.16627999999997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f t="shared" si="7"/>
        <v>0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f t="shared" si="8"/>
        <v>1936.59817</v>
      </c>
      <c r="T40" s="56">
        <v>0</v>
      </c>
      <c r="U40" s="56">
        <f t="shared" si="9"/>
        <v>1936.59817</v>
      </c>
      <c r="V40" s="56">
        <v>0</v>
      </c>
    </row>
    <row r="41" spans="2:22" x14ac:dyDescent="0.25">
      <c r="B41" s="57" t="s">
        <v>56</v>
      </c>
      <c r="C41" s="56">
        <f t="shared" si="5"/>
        <v>181.01933</v>
      </c>
      <c r="D41" s="56">
        <v>0</v>
      </c>
      <c r="E41" s="56">
        <f t="shared" si="6"/>
        <v>0</v>
      </c>
      <c r="F41" s="56">
        <v>0</v>
      </c>
      <c r="G41" s="56">
        <v>0</v>
      </c>
      <c r="H41" s="56">
        <v>119.01933</v>
      </c>
      <c r="I41" s="56">
        <v>62</v>
      </c>
      <c r="J41" s="56">
        <v>0</v>
      </c>
      <c r="K41" s="56">
        <v>0</v>
      </c>
      <c r="L41" s="56">
        <f t="shared" si="7"/>
        <v>9667.9760000000006</v>
      </c>
      <c r="M41" s="56">
        <v>1484.7149999999999</v>
      </c>
      <c r="N41" s="56">
        <v>7722.0110000000004</v>
      </c>
      <c r="O41" s="56">
        <v>461.25</v>
      </c>
      <c r="P41" s="56">
        <v>16252.064560000001</v>
      </c>
      <c r="Q41" s="56">
        <v>14915.628000000001</v>
      </c>
      <c r="R41" s="56">
        <v>0</v>
      </c>
      <c r="S41" s="56">
        <f t="shared" si="8"/>
        <v>41016.687890000001</v>
      </c>
      <c r="T41" s="56">
        <v>0</v>
      </c>
      <c r="U41" s="56">
        <f t="shared" si="9"/>
        <v>41016.687890000001</v>
      </c>
      <c r="V41" s="56">
        <v>0</v>
      </c>
    </row>
    <row r="42" spans="2:22" x14ac:dyDescent="0.25">
      <c r="B42" s="57" t="s">
        <v>58</v>
      </c>
      <c r="C42" s="56">
        <f t="shared" si="5"/>
        <v>277.31</v>
      </c>
      <c r="D42" s="56">
        <v>77.31</v>
      </c>
      <c r="E42" s="56">
        <f t="shared" si="6"/>
        <v>0</v>
      </c>
      <c r="F42" s="56">
        <v>0</v>
      </c>
      <c r="G42" s="56">
        <v>0</v>
      </c>
      <c r="H42" s="56">
        <v>200</v>
      </c>
      <c r="I42" s="56">
        <v>0</v>
      </c>
      <c r="J42" s="56">
        <v>0</v>
      </c>
      <c r="K42" s="56">
        <v>0</v>
      </c>
      <c r="L42" s="56">
        <f t="shared" si="7"/>
        <v>0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f t="shared" si="8"/>
        <v>277.31</v>
      </c>
      <c r="T42" s="56">
        <v>0</v>
      </c>
      <c r="U42" s="56">
        <f t="shared" si="9"/>
        <v>277.31</v>
      </c>
      <c r="V42" s="56">
        <v>0</v>
      </c>
    </row>
    <row r="43" spans="2:22" x14ac:dyDescent="0.25">
      <c r="B43" s="57" t="s">
        <v>60</v>
      </c>
      <c r="C43" s="56">
        <f t="shared" si="5"/>
        <v>0</v>
      </c>
      <c r="D43" s="56">
        <v>0</v>
      </c>
      <c r="E43" s="56">
        <f t="shared" si="6"/>
        <v>0</v>
      </c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f t="shared" si="7"/>
        <v>13845.944471553599</v>
      </c>
      <c r="M43" s="56">
        <v>13845.944471553599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f t="shared" si="8"/>
        <v>13845.944471553599</v>
      </c>
      <c r="T43" s="56">
        <v>0</v>
      </c>
      <c r="U43" s="56">
        <f t="shared" si="9"/>
        <v>13845.944471553599</v>
      </c>
      <c r="V43" s="56">
        <v>0</v>
      </c>
    </row>
    <row r="44" spans="2:22" x14ac:dyDescent="0.25">
      <c r="B44" s="57" t="s">
        <v>62</v>
      </c>
      <c r="C44" s="56">
        <f t="shared" si="5"/>
        <v>1579.9124999999999</v>
      </c>
      <c r="D44" s="56">
        <v>0</v>
      </c>
      <c r="E44" s="56">
        <f t="shared" si="6"/>
        <v>0</v>
      </c>
      <c r="F44" s="56">
        <v>0</v>
      </c>
      <c r="G44" s="56">
        <v>0</v>
      </c>
      <c r="H44" s="56">
        <v>0</v>
      </c>
      <c r="I44" s="56">
        <v>1579.9124999999999</v>
      </c>
      <c r="J44" s="56">
        <v>0</v>
      </c>
      <c r="K44" s="56">
        <v>0</v>
      </c>
      <c r="L44" s="56">
        <f t="shared" si="7"/>
        <v>67816.795305100008</v>
      </c>
      <c r="M44" s="56">
        <v>0</v>
      </c>
      <c r="N44" s="56">
        <v>47941.7953051</v>
      </c>
      <c r="O44" s="56">
        <v>19875</v>
      </c>
      <c r="P44" s="56">
        <v>5411.1710000000003</v>
      </c>
      <c r="Q44" s="56">
        <v>0</v>
      </c>
      <c r="R44" s="56">
        <v>0</v>
      </c>
      <c r="S44" s="56">
        <f t="shared" si="8"/>
        <v>74807.878805100001</v>
      </c>
      <c r="T44" s="56">
        <v>0</v>
      </c>
      <c r="U44" s="56">
        <f t="shared" si="9"/>
        <v>74807.878805100001</v>
      </c>
      <c r="V44" s="56">
        <v>0</v>
      </c>
    </row>
    <row r="45" spans="2:22" x14ac:dyDescent="0.25">
      <c r="B45" s="57" t="s">
        <v>64</v>
      </c>
      <c r="C45" s="56">
        <f t="shared" si="5"/>
        <v>4287.12</v>
      </c>
      <c r="D45" s="56">
        <v>0</v>
      </c>
      <c r="E45" s="56">
        <f t="shared" si="6"/>
        <v>0</v>
      </c>
      <c r="F45" s="56">
        <v>0</v>
      </c>
      <c r="G45" s="56">
        <v>0</v>
      </c>
      <c r="H45" s="56">
        <v>0</v>
      </c>
      <c r="I45" s="56">
        <v>4287.12</v>
      </c>
      <c r="J45" s="56">
        <v>0</v>
      </c>
      <c r="K45" s="56">
        <v>0</v>
      </c>
      <c r="L45" s="56">
        <f t="shared" si="7"/>
        <v>19287.169999999998</v>
      </c>
      <c r="M45" s="56">
        <v>0</v>
      </c>
      <c r="N45" s="56">
        <v>6566.35</v>
      </c>
      <c r="O45" s="56">
        <v>12720.82</v>
      </c>
      <c r="P45" s="56">
        <v>0</v>
      </c>
      <c r="Q45" s="56">
        <v>0</v>
      </c>
      <c r="R45" s="56">
        <v>0</v>
      </c>
      <c r="S45" s="56">
        <f t="shared" si="8"/>
        <v>23574.29</v>
      </c>
      <c r="T45" s="56">
        <v>0</v>
      </c>
      <c r="U45" s="56">
        <f t="shared" si="9"/>
        <v>23574.29</v>
      </c>
      <c r="V45" s="56">
        <v>0</v>
      </c>
    </row>
    <row r="46" spans="2:22" x14ac:dyDescent="0.25">
      <c r="B46" s="57" t="s">
        <v>66</v>
      </c>
      <c r="C46" s="56">
        <f t="shared" si="5"/>
        <v>17624.567449999999</v>
      </c>
      <c r="D46" s="56">
        <v>8497.2721000000001</v>
      </c>
      <c r="E46" s="56">
        <f t="shared" si="6"/>
        <v>2710.4685099999997</v>
      </c>
      <c r="F46" s="56">
        <v>2317.0522599999999</v>
      </c>
      <c r="G46" s="56">
        <v>393.41624999999999</v>
      </c>
      <c r="H46" s="56">
        <v>3489.3913400000001</v>
      </c>
      <c r="I46" s="56">
        <v>2465.6354999999999</v>
      </c>
      <c r="J46" s="56">
        <v>461.8</v>
      </c>
      <c r="K46" s="56">
        <v>0</v>
      </c>
      <c r="L46" s="56">
        <f t="shared" si="7"/>
        <v>50844.537270000001</v>
      </c>
      <c r="M46" s="56">
        <v>3149.9</v>
      </c>
      <c r="N46" s="56">
        <v>43221.378299999997</v>
      </c>
      <c r="O46" s="56">
        <v>4473.2589699999999</v>
      </c>
      <c r="P46" s="56">
        <v>429.0292</v>
      </c>
      <c r="Q46" s="56">
        <v>73.170730000000006</v>
      </c>
      <c r="R46" s="56">
        <v>0</v>
      </c>
      <c r="S46" s="56">
        <f t="shared" si="8"/>
        <v>68971.304649999991</v>
      </c>
      <c r="T46" s="56">
        <v>0</v>
      </c>
      <c r="U46" s="56">
        <f t="shared" si="9"/>
        <v>68971.304649999991</v>
      </c>
      <c r="V46" s="56">
        <v>0</v>
      </c>
    </row>
    <row r="47" spans="2:22" x14ac:dyDescent="0.25">
      <c r="B47" s="57" t="s">
        <v>68</v>
      </c>
      <c r="C47" s="56">
        <f t="shared" si="5"/>
        <v>21789.66</v>
      </c>
      <c r="D47" s="56">
        <v>11748.39</v>
      </c>
      <c r="E47" s="56">
        <f t="shared" si="6"/>
        <v>1302.79</v>
      </c>
      <c r="F47" s="56">
        <v>626.29</v>
      </c>
      <c r="G47" s="56">
        <v>676.5</v>
      </c>
      <c r="H47" s="56">
        <v>4662.92</v>
      </c>
      <c r="I47" s="56">
        <v>3399.76</v>
      </c>
      <c r="J47" s="56">
        <v>0</v>
      </c>
      <c r="K47" s="56">
        <v>675.8</v>
      </c>
      <c r="L47" s="56">
        <f t="shared" si="7"/>
        <v>3511.5</v>
      </c>
      <c r="M47" s="56">
        <v>0</v>
      </c>
      <c r="N47" s="56">
        <v>127.5</v>
      </c>
      <c r="O47" s="56">
        <v>3384</v>
      </c>
      <c r="P47" s="56">
        <v>0</v>
      </c>
      <c r="Q47" s="56">
        <v>1768.32</v>
      </c>
      <c r="R47" s="56">
        <v>0</v>
      </c>
      <c r="S47" s="56">
        <f t="shared" si="8"/>
        <v>27069.48</v>
      </c>
      <c r="T47" s="56">
        <v>0</v>
      </c>
      <c r="U47" s="56">
        <f t="shared" si="9"/>
        <v>27069.48</v>
      </c>
      <c r="V47" s="56">
        <v>0</v>
      </c>
    </row>
    <row r="48" spans="2:22" x14ac:dyDescent="0.25">
      <c r="B48" s="57" t="s">
        <v>70</v>
      </c>
      <c r="C48" s="56">
        <f t="shared" si="5"/>
        <v>4180</v>
      </c>
      <c r="D48" s="56">
        <v>0</v>
      </c>
      <c r="E48" s="56">
        <f t="shared" si="6"/>
        <v>988</v>
      </c>
      <c r="F48" s="56">
        <v>988</v>
      </c>
      <c r="G48" s="56">
        <v>0</v>
      </c>
      <c r="H48" s="56">
        <v>3192</v>
      </c>
      <c r="I48" s="56">
        <v>0</v>
      </c>
      <c r="J48" s="56">
        <v>0</v>
      </c>
      <c r="K48" s="56">
        <v>0</v>
      </c>
      <c r="L48" s="56">
        <f t="shared" si="7"/>
        <v>12877</v>
      </c>
      <c r="M48" s="56">
        <v>3525</v>
      </c>
      <c r="N48" s="56">
        <v>0</v>
      </c>
      <c r="O48" s="56">
        <v>9352</v>
      </c>
      <c r="P48" s="56">
        <v>27</v>
      </c>
      <c r="Q48" s="56">
        <v>0</v>
      </c>
      <c r="R48" s="56">
        <v>0</v>
      </c>
      <c r="S48" s="56">
        <f t="shared" si="8"/>
        <v>17084</v>
      </c>
      <c r="T48" s="56">
        <v>0</v>
      </c>
      <c r="U48" s="56">
        <f t="shared" si="9"/>
        <v>17084</v>
      </c>
      <c r="V48" s="56">
        <v>0</v>
      </c>
    </row>
    <row r="49" spans="2:22" x14ac:dyDescent="0.25">
      <c r="B49" s="57" t="s">
        <v>72</v>
      </c>
      <c r="C49" s="56">
        <f t="shared" si="5"/>
        <v>0</v>
      </c>
      <c r="D49" s="56">
        <v>0</v>
      </c>
      <c r="E49" s="56">
        <f t="shared" si="6"/>
        <v>0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f t="shared" si="7"/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f t="shared" si="8"/>
        <v>0</v>
      </c>
      <c r="T49" s="56">
        <v>0</v>
      </c>
      <c r="U49" s="56">
        <f t="shared" si="9"/>
        <v>0</v>
      </c>
      <c r="V49" s="56">
        <v>0</v>
      </c>
    </row>
    <row r="50" spans="2:22" x14ac:dyDescent="0.25">
      <c r="B50" s="57" t="s">
        <v>74</v>
      </c>
      <c r="C50" s="56">
        <f t="shared" si="5"/>
        <v>9606.8238000000001</v>
      </c>
      <c r="D50" s="56">
        <v>8031.7192299999997</v>
      </c>
      <c r="E50" s="56">
        <f t="shared" si="6"/>
        <v>1575.10457</v>
      </c>
      <c r="F50" s="56">
        <v>1291.22057</v>
      </c>
      <c r="G50" s="56">
        <v>283.88400000000001</v>
      </c>
      <c r="H50" s="56">
        <v>0</v>
      </c>
      <c r="I50" s="56">
        <v>0</v>
      </c>
      <c r="J50" s="56">
        <v>0</v>
      </c>
      <c r="K50" s="56">
        <v>0</v>
      </c>
      <c r="L50" s="56">
        <f t="shared" si="7"/>
        <v>0</v>
      </c>
      <c r="M50" s="56">
        <v>0</v>
      </c>
      <c r="N50" s="56">
        <v>0</v>
      </c>
      <c r="O50" s="56">
        <v>0</v>
      </c>
      <c r="P50" s="56">
        <v>0</v>
      </c>
      <c r="Q50" s="56">
        <v>0</v>
      </c>
      <c r="R50" s="56">
        <v>0</v>
      </c>
      <c r="S50" s="56">
        <f t="shared" si="8"/>
        <v>9606.8238000000001</v>
      </c>
      <c r="T50" s="56">
        <v>0</v>
      </c>
      <c r="U50" s="56">
        <f t="shared" si="9"/>
        <v>9606.8238000000001</v>
      </c>
      <c r="V50" s="56">
        <v>0</v>
      </c>
    </row>
    <row r="51" spans="2:22" x14ac:dyDescent="0.25">
      <c r="B51" s="57" t="s">
        <v>76</v>
      </c>
      <c r="C51" s="56">
        <f t="shared" si="5"/>
        <v>0</v>
      </c>
      <c r="D51" s="56">
        <v>0</v>
      </c>
      <c r="E51" s="56">
        <f t="shared" si="6"/>
        <v>0</v>
      </c>
      <c r="F51" s="56">
        <v>0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f t="shared" si="7"/>
        <v>0</v>
      </c>
      <c r="M51" s="56">
        <v>0</v>
      </c>
      <c r="N51" s="56">
        <v>0</v>
      </c>
      <c r="O51" s="56">
        <v>0</v>
      </c>
      <c r="P51" s="56">
        <v>0</v>
      </c>
      <c r="Q51" s="56">
        <v>0</v>
      </c>
      <c r="R51" s="56">
        <v>0</v>
      </c>
      <c r="S51" s="56">
        <f t="shared" si="8"/>
        <v>0</v>
      </c>
      <c r="T51" s="56">
        <v>0</v>
      </c>
      <c r="U51" s="56">
        <f t="shared" si="9"/>
        <v>0</v>
      </c>
      <c r="V51" s="56">
        <v>0</v>
      </c>
    </row>
    <row r="52" spans="2:22" x14ac:dyDescent="0.25">
      <c r="B52" s="57" t="s">
        <v>78</v>
      </c>
      <c r="C52" s="56">
        <f t="shared" si="5"/>
        <v>17368.636466429998</v>
      </c>
      <c r="D52" s="56">
        <v>4313.67281</v>
      </c>
      <c r="E52" s="56">
        <f t="shared" si="6"/>
        <v>708.47</v>
      </c>
      <c r="F52" s="56">
        <v>20.9</v>
      </c>
      <c r="G52" s="56">
        <v>687.57</v>
      </c>
      <c r="H52" s="56">
        <v>8241.9731759999995</v>
      </c>
      <c r="I52" s="56">
        <v>3695.9514804300002</v>
      </c>
      <c r="J52" s="56">
        <v>0</v>
      </c>
      <c r="K52" s="56">
        <v>408.56900000000002</v>
      </c>
      <c r="L52" s="56">
        <f t="shared" si="7"/>
        <v>30381.128482243999</v>
      </c>
      <c r="M52" s="56">
        <v>980.178</v>
      </c>
      <c r="N52" s="56">
        <v>20.321000000000002</v>
      </c>
      <c r="O52" s="56">
        <v>29380.629482244</v>
      </c>
      <c r="P52" s="56">
        <v>6240.7529999999997</v>
      </c>
      <c r="Q52" s="56">
        <v>0</v>
      </c>
      <c r="R52" s="56">
        <v>10810.847100000001</v>
      </c>
      <c r="S52" s="56">
        <f t="shared" si="8"/>
        <v>64801.365048673993</v>
      </c>
      <c r="T52" s="56">
        <v>0</v>
      </c>
      <c r="U52" s="56">
        <f t="shared" si="9"/>
        <v>64801.365048673993</v>
      </c>
      <c r="V52" s="56">
        <v>0</v>
      </c>
    </row>
    <row r="53" spans="2:22" x14ac:dyDescent="0.25">
      <c r="B53" s="57" t="s">
        <v>80</v>
      </c>
      <c r="C53" s="56">
        <f t="shared" si="5"/>
        <v>16847.22046</v>
      </c>
      <c r="D53" s="56">
        <v>5174.8431799999998</v>
      </c>
      <c r="E53" s="56">
        <f t="shared" si="6"/>
        <v>1102.7702300000001</v>
      </c>
      <c r="F53" s="56">
        <v>576.51862000000006</v>
      </c>
      <c r="G53" s="56">
        <v>526.25161000000003</v>
      </c>
      <c r="H53" s="56">
        <v>6662.89995</v>
      </c>
      <c r="I53" s="56">
        <v>3195.3508999999999</v>
      </c>
      <c r="J53" s="56">
        <v>582.61500000000001</v>
      </c>
      <c r="K53" s="56">
        <v>128.74119999999999</v>
      </c>
      <c r="L53" s="56">
        <f t="shared" si="7"/>
        <v>16491.03182</v>
      </c>
      <c r="M53" s="56">
        <v>1139.34448</v>
      </c>
      <c r="N53" s="56">
        <v>11447.08347</v>
      </c>
      <c r="O53" s="56">
        <v>3904.6038699999999</v>
      </c>
      <c r="P53" s="56">
        <v>0</v>
      </c>
      <c r="Q53" s="56">
        <v>797.50385000000006</v>
      </c>
      <c r="R53" s="56">
        <v>0</v>
      </c>
      <c r="S53" s="56">
        <f t="shared" si="8"/>
        <v>34135.756130000002</v>
      </c>
      <c r="T53" s="56">
        <v>0</v>
      </c>
      <c r="U53" s="56">
        <f t="shared" si="9"/>
        <v>34135.756130000002</v>
      </c>
      <c r="V53" s="56">
        <v>0</v>
      </c>
    </row>
    <row r="54" spans="2:22" x14ac:dyDescent="0.25">
      <c r="B54" s="57" t="s">
        <v>82</v>
      </c>
      <c r="C54" s="56">
        <f t="shared" si="5"/>
        <v>1037</v>
      </c>
      <c r="D54" s="56">
        <v>0</v>
      </c>
      <c r="E54" s="56">
        <f t="shared" si="6"/>
        <v>0</v>
      </c>
      <c r="F54" s="56">
        <v>0</v>
      </c>
      <c r="G54" s="56">
        <v>0</v>
      </c>
      <c r="H54" s="56">
        <v>0</v>
      </c>
      <c r="I54" s="56">
        <v>1037</v>
      </c>
      <c r="J54" s="56">
        <v>0</v>
      </c>
      <c r="K54" s="56">
        <v>0</v>
      </c>
      <c r="L54" s="56">
        <f t="shared" si="7"/>
        <v>1966</v>
      </c>
      <c r="M54" s="56">
        <v>80</v>
      </c>
      <c r="N54" s="56">
        <v>1132</v>
      </c>
      <c r="O54" s="56">
        <v>754</v>
      </c>
      <c r="P54" s="56">
        <v>0</v>
      </c>
      <c r="Q54" s="56">
        <v>0</v>
      </c>
      <c r="R54" s="56">
        <v>0</v>
      </c>
      <c r="S54" s="56">
        <f t="shared" si="8"/>
        <v>3003</v>
      </c>
      <c r="T54" s="56">
        <v>0</v>
      </c>
      <c r="U54" s="56">
        <f t="shared" si="9"/>
        <v>3003</v>
      </c>
      <c r="V54" s="56">
        <v>0</v>
      </c>
    </row>
    <row r="55" spans="2:22" x14ac:dyDescent="0.25">
      <c r="B55" s="57" t="s">
        <v>84</v>
      </c>
      <c r="C55" s="56">
        <f t="shared" si="5"/>
        <v>23395.222729999998</v>
      </c>
      <c r="D55" s="56">
        <v>6273.2544799999996</v>
      </c>
      <c r="E55" s="56">
        <f t="shared" si="6"/>
        <v>840.47459000000003</v>
      </c>
      <c r="F55" s="56">
        <v>389.20105000000001</v>
      </c>
      <c r="G55" s="56">
        <v>451.27354000000003</v>
      </c>
      <c r="H55" s="56">
        <v>10969.429829999999</v>
      </c>
      <c r="I55" s="56">
        <v>1825.8443199999999</v>
      </c>
      <c r="J55" s="56">
        <v>2825</v>
      </c>
      <c r="K55" s="56">
        <v>661.21951000000001</v>
      </c>
      <c r="L55" s="56">
        <f t="shared" si="7"/>
        <v>59364.315820000003</v>
      </c>
      <c r="M55" s="56">
        <v>2600</v>
      </c>
      <c r="N55" s="56">
        <v>7638.0682100000004</v>
      </c>
      <c r="O55" s="56">
        <v>49126.247609999999</v>
      </c>
      <c r="P55" s="56">
        <v>0</v>
      </c>
      <c r="Q55" s="56">
        <v>0</v>
      </c>
      <c r="R55" s="56">
        <v>356.7</v>
      </c>
      <c r="S55" s="56">
        <f t="shared" si="8"/>
        <v>83116.238549999995</v>
      </c>
      <c r="T55" s="56">
        <v>0</v>
      </c>
      <c r="U55" s="56">
        <f t="shared" si="9"/>
        <v>83116.238549999995</v>
      </c>
      <c r="V55" s="56">
        <v>0</v>
      </c>
    </row>
    <row r="56" spans="2:22" x14ac:dyDescent="0.25">
      <c r="B56" s="57" t="s">
        <v>86</v>
      </c>
      <c r="C56" s="56">
        <f t="shared" si="5"/>
        <v>77854.523079999999</v>
      </c>
      <c r="D56" s="56">
        <v>19336.302070000002</v>
      </c>
      <c r="E56" s="56">
        <f t="shared" si="6"/>
        <v>10161.59627</v>
      </c>
      <c r="F56" s="56">
        <v>3695.6103499999999</v>
      </c>
      <c r="G56" s="56">
        <v>6465.9859200000001</v>
      </c>
      <c r="H56" s="56">
        <v>36444.644070000002</v>
      </c>
      <c r="I56" s="56">
        <v>8049.13699</v>
      </c>
      <c r="J56" s="56">
        <v>3608.761</v>
      </c>
      <c r="K56" s="56">
        <v>254.08268000000001</v>
      </c>
      <c r="L56" s="56">
        <f t="shared" si="7"/>
        <v>59050.041850000001</v>
      </c>
      <c r="M56" s="56">
        <v>3536.6287000000002</v>
      </c>
      <c r="N56" s="56">
        <v>15993.74346</v>
      </c>
      <c r="O56" s="56">
        <v>39519.669690000002</v>
      </c>
      <c r="P56" s="56">
        <v>192.54785999999999</v>
      </c>
      <c r="Q56" s="56">
        <v>14884.39531</v>
      </c>
      <c r="R56" s="56">
        <v>0</v>
      </c>
      <c r="S56" s="56">
        <f t="shared" si="8"/>
        <v>151981.50809999998</v>
      </c>
      <c r="T56" s="56">
        <v>0</v>
      </c>
      <c r="U56" s="56">
        <f t="shared" si="9"/>
        <v>151981.50809999998</v>
      </c>
      <c r="V56" s="56">
        <v>0</v>
      </c>
    </row>
    <row r="57" spans="2:22" x14ac:dyDescent="0.25">
      <c r="B57" s="57" t="s">
        <v>88</v>
      </c>
      <c r="C57" s="56">
        <f t="shared" si="5"/>
        <v>158643.45452</v>
      </c>
      <c r="D57" s="56">
        <v>157223.48452</v>
      </c>
      <c r="E57" s="56">
        <f t="shared" si="6"/>
        <v>0</v>
      </c>
      <c r="F57" s="56">
        <v>0</v>
      </c>
      <c r="G57" s="56">
        <v>0</v>
      </c>
      <c r="H57" s="56">
        <v>0</v>
      </c>
      <c r="I57" s="56">
        <v>0</v>
      </c>
      <c r="J57" s="56">
        <v>0</v>
      </c>
      <c r="K57" s="56">
        <v>1419.97</v>
      </c>
      <c r="L57" s="56">
        <f t="shared" si="7"/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f t="shared" si="8"/>
        <v>158643.45452</v>
      </c>
      <c r="T57" s="56">
        <v>0</v>
      </c>
      <c r="U57" s="56">
        <f t="shared" si="9"/>
        <v>158643.45452</v>
      </c>
      <c r="V57" s="56">
        <v>0</v>
      </c>
    </row>
    <row r="58" spans="2:22" x14ac:dyDescent="0.25">
      <c r="B58" s="57" t="s">
        <v>90</v>
      </c>
      <c r="C58" s="56">
        <f t="shared" si="5"/>
        <v>84949.374790000002</v>
      </c>
      <c r="D58" s="56">
        <v>49945.778059999997</v>
      </c>
      <c r="E58" s="56">
        <f t="shared" si="6"/>
        <v>7738.6534499999998</v>
      </c>
      <c r="F58" s="56">
        <v>4373.0654699999996</v>
      </c>
      <c r="G58" s="56">
        <v>3365.5879799999998</v>
      </c>
      <c r="H58" s="56">
        <v>22878.462820000001</v>
      </c>
      <c r="I58" s="56">
        <v>3838.4784599999998</v>
      </c>
      <c r="J58" s="56">
        <v>332.1</v>
      </c>
      <c r="K58" s="56">
        <v>215.90199999999999</v>
      </c>
      <c r="L58" s="56">
        <f t="shared" si="7"/>
        <v>112521.78000000001</v>
      </c>
      <c r="M58" s="56">
        <v>316.60692</v>
      </c>
      <c r="N58" s="56">
        <v>71149.343080000006</v>
      </c>
      <c r="O58" s="56">
        <v>41055.83</v>
      </c>
      <c r="P58" s="56">
        <v>249.84611000000001</v>
      </c>
      <c r="Q58" s="56">
        <v>356.7</v>
      </c>
      <c r="R58" s="56">
        <v>0</v>
      </c>
      <c r="S58" s="56">
        <f t="shared" si="8"/>
        <v>198077.70090000003</v>
      </c>
      <c r="T58" s="56">
        <v>0</v>
      </c>
      <c r="U58" s="56">
        <f t="shared" si="9"/>
        <v>198077.70090000003</v>
      </c>
      <c r="V58" s="56">
        <v>0</v>
      </c>
    </row>
    <row r="59" spans="2:22" x14ac:dyDescent="0.25">
      <c r="B59" s="57" t="s">
        <v>92</v>
      </c>
      <c r="C59" s="56">
        <f t="shared" si="5"/>
        <v>8416</v>
      </c>
      <c r="D59" s="56">
        <v>0</v>
      </c>
      <c r="E59" s="56">
        <f t="shared" si="6"/>
        <v>0</v>
      </c>
      <c r="F59" s="56">
        <v>0</v>
      </c>
      <c r="G59" s="56">
        <v>0</v>
      </c>
      <c r="H59" s="56">
        <v>8217</v>
      </c>
      <c r="I59" s="56">
        <v>199</v>
      </c>
      <c r="J59" s="56">
        <v>0</v>
      </c>
      <c r="K59" s="56">
        <v>0</v>
      </c>
      <c r="L59" s="56">
        <f t="shared" si="7"/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f t="shared" si="8"/>
        <v>8416</v>
      </c>
      <c r="T59" s="56">
        <v>0</v>
      </c>
      <c r="U59" s="56">
        <f t="shared" si="9"/>
        <v>8416</v>
      </c>
      <c r="V59" s="56">
        <v>0</v>
      </c>
    </row>
    <row r="60" spans="2:22" x14ac:dyDescent="0.25">
      <c r="B60" s="57" t="s">
        <v>94</v>
      </c>
      <c r="C60" s="56">
        <f t="shared" si="5"/>
        <v>700</v>
      </c>
      <c r="D60" s="56">
        <v>0</v>
      </c>
      <c r="E60" s="56">
        <f t="shared" si="6"/>
        <v>700</v>
      </c>
      <c r="F60" s="56">
        <v>280</v>
      </c>
      <c r="G60" s="56">
        <v>420</v>
      </c>
      <c r="H60" s="56">
        <v>0</v>
      </c>
      <c r="I60" s="56">
        <v>0</v>
      </c>
      <c r="J60" s="56">
        <v>0</v>
      </c>
      <c r="K60" s="56">
        <v>0</v>
      </c>
      <c r="L60" s="56">
        <f t="shared" si="7"/>
        <v>2533</v>
      </c>
      <c r="M60" s="56">
        <v>154</v>
      </c>
      <c r="N60" s="56">
        <v>1972</v>
      </c>
      <c r="O60" s="56">
        <v>407</v>
      </c>
      <c r="P60" s="56">
        <v>0</v>
      </c>
      <c r="Q60" s="56">
        <v>0</v>
      </c>
      <c r="R60" s="56">
        <v>0</v>
      </c>
      <c r="S60" s="56">
        <f t="shared" si="8"/>
        <v>3233</v>
      </c>
      <c r="T60" s="56">
        <v>0</v>
      </c>
      <c r="U60" s="56">
        <f t="shared" si="9"/>
        <v>3233</v>
      </c>
      <c r="V60" s="56">
        <v>0</v>
      </c>
    </row>
    <row r="61" spans="2:22" x14ac:dyDescent="0.25">
      <c r="B61" s="57" t="s">
        <v>96</v>
      </c>
      <c r="C61" s="56">
        <f t="shared" si="5"/>
        <v>1891</v>
      </c>
      <c r="D61" s="56">
        <v>0</v>
      </c>
      <c r="E61" s="56">
        <f t="shared" si="6"/>
        <v>1891</v>
      </c>
      <c r="F61" s="56">
        <v>0</v>
      </c>
      <c r="G61" s="56">
        <v>1891</v>
      </c>
      <c r="H61" s="56">
        <v>0</v>
      </c>
      <c r="I61" s="56">
        <v>0</v>
      </c>
      <c r="J61" s="56">
        <v>0</v>
      </c>
      <c r="K61" s="56">
        <v>0</v>
      </c>
      <c r="L61" s="56">
        <f t="shared" si="7"/>
        <v>29031</v>
      </c>
      <c r="M61" s="56">
        <v>1661</v>
      </c>
      <c r="N61" s="56">
        <v>0</v>
      </c>
      <c r="O61" s="56">
        <v>27370</v>
      </c>
      <c r="P61" s="56">
        <v>13995</v>
      </c>
      <c r="Q61" s="56">
        <v>0</v>
      </c>
      <c r="R61" s="56">
        <v>0</v>
      </c>
      <c r="S61" s="56">
        <f t="shared" si="8"/>
        <v>44917</v>
      </c>
      <c r="T61" s="56">
        <v>0</v>
      </c>
      <c r="U61" s="56">
        <f t="shared" si="9"/>
        <v>44917</v>
      </c>
      <c r="V61" s="56">
        <v>0</v>
      </c>
    </row>
    <row r="62" spans="2:22" x14ac:dyDescent="0.25">
      <c r="B62" s="57" t="s">
        <v>98</v>
      </c>
      <c r="C62" s="56">
        <f t="shared" si="5"/>
        <v>0</v>
      </c>
      <c r="D62" s="56">
        <v>0</v>
      </c>
      <c r="E62" s="56">
        <f t="shared" si="6"/>
        <v>0</v>
      </c>
      <c r="F62" s="56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f t="shared" si="7"/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0</v>
      </c>
      <c r="S62" s="56">
        <f t="shared" si="8"/>
        <v>0</v>
      </c>
      <c r="T62" s="56">
        <v>0</v>
      </c>
      <c r="U62" s="56">
        <f t="shared" si="9"/>
        <v>0</v>
      </c>
      <c r="V62" s="56">
        <v>0</v>
      </c>
    </row>
    <row r="63" spans="2:22" x14ac:dyDescent="0.25">
      <c r="B63" s="58" t="s">
        <v>100</v>
      </c>
      <c r="C63" s="56">
        <f>SUM(D63,F63:K63)</f>
        <v>6154.51</v>
      </c>
      <c r="D63" s="56">
        <v>6028.38</v>
      </c>
      <c r="E63" s="56">
        <f>SUM(F63:G63)</f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126.13</v>
      </c>
      <c r="L63" s="56">
        <f>SUM(M63:O63)</f>
        <v>0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f>SUM(D63,F63:G63,H63:K63,M63:O63,P63,Q63,R63)</f>
        <v>6154.51</v>
      </c>
      <c r="T63" s="56">
        <v>0</v>
      </c>
      <c r="U63" s="56">
        <f>S63+T63</f>
        <v>6154.51</v>
      </c>
      <c r="V63" s="56">
        <v>0</v>
      </c>
    </row>
    <row r="66" spans="2:12" ht="21" x14ac:dyDescent="0.35">
      <c r="B66" s="2" t="s">
        <v>34</v>
      </c>
    </row>
    <row r="67" spans="2:12" ht="15.75" thickBot="1" x14ac:dyDescent="0.3"/>
    <row r="68" spans="2:12" ht="72.75" x14ac:dyDescent="0.25">
      <c r="B68" s="62" t="s">
        <v>28</v>
      </c>
      <c r="C68" s="63" t="s">
        <v>24</v>
      </c>
      <c r="D68" s="64" t="s">
        <v>29</v>
      </c>
      <c r="E68" s="64" t="s">
        <v>30</v>
      </c>
      <c r="F68" s="64" t="s">
        <v>25</v>
      </c>
      <c r="G68" s="65" t="s">
        <v>8</v>
      </c>
      <c r="H68" s="65" t="s">
        <v>12</v>
      </c>
      <c r="I68" s="66" t="s">
        <v>37</v>
      </c>
      <c r="J68" s="63" t="s">
        <v>26</v>
      </c>
      <c r="K68" s="9"/>
      <c r="L68" s="67" t="s">
        <v>27</v>
      </c>
    </row>
    <row r="69" spans="2:12" x14ac:dyDescent="0.25">
      <c r="B69" s="57" t="s">
        <v>50</v>
      </c>
      <c r="C69" s="68">
        <f t="shared" ref="C69:C96" si="10">SUM(D69:F69)</f>
        <v>53</v>
      </c>
      <c r="D69" s="61">
        <v>13</v>
      </c>
      <c r="E69" s="61">
        <v>6</v>
      </c>
      <c r="F69" s="61">
        <v>34</v>
      </c>
      <c r="G69" s="61">
        <v>0</v>
      </c>
      <c r="H69" s="61">
        <v>0</v>
      </c>
      <c r="I69" s="61">
        <v>0</v>
      </c>
      <c r="J69" s="61">
        <v>0</v>
      </c>
      <c r="K69" s="6"/>
      <c r="L69" s="69">
        <f t="shared" ref="L69:L96" si="11">SUM(C69,G69,H69,I69,J69)</f>
        <v>53</v>
      </c>
    </row>
    <row r="70" spans="2:12" x14ac:dyDescent="0.25">
      <c r="B70" s="57" t="s">
        <v>52</v>
      </c>
      <c r="C70" s="68">
        <f t="shared" si="10"/>
        <v>0</v>
      </c>
      <c r="D70" s="61">
        <v>0</v>
      </c>
      <c r="E70" s="61">
        <v>0</v>
      </c>
      <c r="F70" s="61">
        <v>0</v>
      </c>
      <c r="G70" s="61">
        <v>241</v>
      </c>
      <c r="H70" s="61">
        <v>0</v>
      </c>
      <c r="I70" s="61">
        <v>0</v>
      </c>
      <c r="J70" s="61">
        <v>0</v>
      </c>
      <c r="K70" s="6"/>
      <c r="L70" s="69">
        <f t="shared" si="11"/>
        <v>241</v>
      </c>
    </row>
    <row r="71" spans="2:12" x14ac:dyDescent="0.25">
      <c r="B71" s="57" t="s">
        <v>54</v>
      </c>
      <c r="C71" s="68">
        <f t="shared" si="10"/>
        <v>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"/>
      <c r="L71" s="69">
        <f t="shared" si="11"/>
        <v>0</v>
      </c>
    </row>
    <row r="72" spans="2:12" x14ac:dyDescent="0.25">
      <c r="B72" s="57" t="s">
        <v>56</v>
      </c>
      <c r="C72" s="68">
        <f t="shared" si="10"/>
        <v>0</v>
      </c>
      <c r="D72" s="61">
        <v>0</v>
      </c>
      <c r="E72" s="61">
        <v>0</v>
      </c>
      <c r="F72" s="61">
        <v>0</v>
      </c>
      <c r="G72" s="61">
        <v>57</v>
      </c>
      <c r="H72" s="61">
        <v>0</v>
      </c>
      <c r="I72" s="61">
        <v>0</v>
      </c>
      <c r="J72" s="61">
        <v>0</v>
      </c>
      <c r="K72" s="6"/>
      <c r="L72" s="69">
        <f t="shared" si="11"/>
        <v>57</v>
      </c>
    </row>
    <row r="73" spans="2:12" x14ac:dyDescent="0.25">
      <c r="B73" s="57" t="s">
        <v>58</v>
      </c>
      <c r="C73" s="68">
        <f t="shared" si="10"/>
        <v>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"/>
      <c r="L73" s="69">
        <f t="shared" si="11"/>
        <v>0</v>
      </c>
    </row>
    <row r="74" spans="2:12" x14ac:dyDescent="0.25">
      <c r="B74" s="57" t="s">
        <v>60</v>
      </c>
      <c r="C74" s="68">
        <f t="shared" si="10"/>
        <v>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"/>
      <c r="L74" s="69">
        <f t="shared" si="11"/>
        <v>0</v>
      </c>
    </row>
    <row r="75" spans="2:12" x14ac:dyDescent="0.25">
      <c r="B75" s="57" t="s">
        <v>62</v>
      </c>
      <c r="C75" s="68">
        <f t="shared" si="10"/>
        <v>0</v>
      </c>
      <c r="D75" s="61">
        <v>0</v>
      </c>
      <c r="E75" s="61">
        <v>0</v>
      </c>
      <c r="F75" s="61">
        <v>0</v>
      </c>
      <c r="G75" s="61">
        <v>195</v>
      </c>
      <c r="H75" s="61">
        <v>0</v>
      </c>
      <c r="I75" s="61">
        <v>0</v>
      </c>
      <c r="J75" s="61">
        <v>0</v>
      </c>
      <c r="K75" s="6"/>
      <c r="L75" s="69">
        <f t="shared" si="11"/>
        <v>195</v>
      </c>
    </row>
    <row r="76" spans="2:12" x14ac:dyDescent="0.25">
      <c r="B76" s="57" t="s">
        <v>64</v>
      </c>
      <c r="C76" s="68">
        <f t="shared" si="10"/>
        <v>0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"/>
      <c r="L76" s="69">
        <f t="shared" si="11"/>
        <v>0</v>
      </c>
    </row>
    <row r="77" spans="2:12" x14ac:dyDescent="0.25">
      <c r="B77" s="57" t="s">
        <v>66</v>
      </c>
      <c r="C77" s="68">
        <f t="shared" si="10"/>
        <v>0</v>
      </c>
      <c r="D77" s="61">
        <v>0</v>
      </c>
      <c r="E77" s="61">
        <v>0</v>
      </c>
      <c r="F77" s="61">
        <v>0</v>
      </c>
      <c r="G77" s="61">
        <v>0</v>
      </c>
      <c r="H77" s="61">
        <v>0</v>
      </c>
      <c r="I77" s="61">
        <v>0</v>
      </c>
      <c r="J77" s="61">
        <v>0</v>
      </c>
      <c r="K77" s="6"/>
      <c r="L77" s="69">
        <f t="shared" si="11"/>
        <v>0</v>
      </c>
    </row>
    <row r="78" spans="2:12" x14ac:dyDescent="0.25">
      <c r="B78" s="57" t="s">
        <v>68</v>
      </c>
      <c r="C78" s="68">
        <f t="shared" si="10"/>
        <v>0</v>
      </c>
      <c r="D78" s="61">
        <v>0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0</v>
      </c>
      <c r="K78" s="6"/>
      <c r="L78" s="69">
        <f t="shared" si="11"/>
        <v>0</v>
      </c>
    </row>
    <row r="79" spans="2:12" x14ac:dyDescent="0.25">
      <c r="B79" s="57" t="s">
        <v>70</v>
      </c>
      <c r="C79" s="68">
        <f t="shared" si="10"/>
        <v>81</v>
      </c>
      <c r="D79" s="61">
        <v>81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"/>
      <c r="L79" s="69">
        <f t="shared" si="11"/>
        <v>81</v>
      </c>
    </row>
    <row r="80" spans="2:12" x14ac:dyDescent="0.25">
      <c r="B80" s="57" t="s">
        <v>72</v>
      </c>
      <c r="C80" s="68">
        <f t="shared" si="10"/>
        <v>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"/>
      <c r="L80" s="69">
        <f t="shared" si="11"/>
        <v>0</v>
      </c>
    </row>
    <row r="81" spans="2:12" x14ac:dyDescent="0.25">
      <c r="B81" s="57" t="s">
        <v>74</v>
      </c>
      <c r="C81" s="68">
        <f t="shared" si="10"/>
        <v>10095</v>
      </c>
      <c r="D81" s="61">
        <v>8156</v>
      </c>
      <c r="E81" s="61">
        <v>1937</v>
      </c>
      <c r="F81" s="61">
        <v>2</v>
      </c>
      <c r="G81" s="61">
        <v>0</v>
      </c>
      <c r="H81" s="61">
        <v>0</v>
      </c>
      <c r="I81" s="61">
        <v>0</v>
      </c>
      <c r="J81" s="61">
        <v>0</v>
      </c>
      <c r="K81" s="6"/>
      <c r="L81" s="69">
        <f t="shared" si="11"/>
        <v>10095</v>
      </c>
    </row>
    <row r="82" spans="2:12" x14ac:dyDescent="0.25">
      <c r="B82" s="57" t="s">
        <v>76</v>
      </c>
      <c r="C82" s="68">
        <f t="shared" si="10"/>
        <v>0</v>
      </c>
      <c r="D82" s="61">
        <v>0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</v>
      </c>
      <c r="K82" s="6"/>
      <c r="L82" s="69">
        <f t="shared" si="11"/>
        <v>0</v>
      </c>
    </row>
    <row r="83" spans="2:12" x14ac:dyDescent="0.25">
      <c r="B83" s="57" t="s">
        <v>78</v>
      </c>
      <c r="C83" s="68">
        <f t="shared" si="10"/>
        <v>0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"/>
      <c r="L83" s="69">
        <f t="shared" si="11"/>
        <v>0</v>
      </c>
    </row>
    <row r="84" spans="2:12" x14ac:dyDescent="0.25">
      <c r="B84" s="57" t="s">
        <v>80</v>
      </c>
      <c r="C84" s="68">
        <f t="shared" si="10"/>
        <v>15</v>
      </c>
      <c r="D84" s="61">
        <v>15</v>
      </c>
      <c r="E84" s="61">
        <v>0</v>
      </c>
      <c r="F84" s="61">
        <v>0</v>
      </c>
      <c r="G84" s="61">
        <v>0</v>
      </c>
      <c r="H84" s="61">
        <v>0</v>
      </c>
      <c r="I84" s="61">
        <v>0</v>
      </c>
      <c r="J84" s="61">
        <v>0</v>
      </c>
      <c r="K84" s="6"/>
      <c r="L84" s="69">
        <f t="shared" si="11"/>
        <v>15</v>
      </c>
    </row>
    <row r="85" spans="2:12" x14ac:dyDescent="0.25">
      <c r="B85" s="57" t="s">
        <v>82</v>
      </c>
      <c r="C85" s="68">
        <f t="shared" si="10"/>
        <v>0</v>
      </c>
      <c r="D85" s="61">
        <v>0</v>
      </c>
      <c r="E85" s="61">
        <v>0</v>
      </c>
      <c r="F85" s="61">
        <v>0</v>
      </c>
      <c r="G85" s="61">
        <v>1</v>
      </c>
      <c r="H85" s="61">
        <v>0</v>
      </c>
      <c r="I85" s="61">
        <v>0</v>
      </c>
      <c r="J85" s="61">
        <v>0</v>
      </c>
      <c r="K85" s="6"/>
      <c r="L85" s="69">
        <f t="shared" si="11"/>
        <v>1</v>
      </c>
    </row>
    <row r="86" spans="2:12" x14ac:dyDescent="0.25">
      <c r="B86" s="57" t="s">
        <v>84</v>
      </c>
      <c r="C86" s="68">
        <f t="shared" si="10"/>
        <v>438</v>
      </c>
      <c r="D86" s="61">
        <v>406</v>
      </c>
      <c r="E86" s="61">
        <v>32</v>
      </c>
      <c r="F86" s="61">
        <v>0</v>
      </c>
      <c r="G86" s="61">
        <v>101</v>
      </c>
      <c r="H86" s="61">
        <v>0</v>
      </c>
      <c r="I86" s="61">
        <v>0</v>
      </c>
      <c r="J86" s="61">
        <v>0</v>
      </c>
      <c r="K86" s="6"/>
      <c r="L86" s="69">
        <f t="shared" si="11"/>
        <v>539</v>
      </c>
    </row>
    <row r="87" spans="2:12" x14ac:dyDescent="0.25">
      <c r="B87" s="57" t="s">
        <v>86</v>
      </c>
      <c r="C87" s="68">
        <f t="shared" si="10"/>
        <v>1640</v>
      </c>
      <c r="D87" s="61">
        <v>1551</v>
      </c>
      <c r="E87" s="61">
        <v>6</v>
      </c>
      <c r="F87" s="61">
        <v>83</v>
      </c>
      <c r="G87" s="61">
        <v>29</v>
      </c>
      <c r="H87" s="61">
        <v>0</v>
      </c>
      <c r="I87" s="61">
        <v>0</v>
      </c>
      <c r="J87" s="61">
        <v>0</v>
      </c>
      <c r="K87" s="6"/>
      <c r="L87" s="69">
        <f t="shared" si="11"/>
        <v>1669</v>
      </c>
    </row>
    <row r="88" spans="2:12" x14ac:dyDescent="0.25">
      <c r="B88" s="57" t="s">
        <v>88</v>
      </c>
      <c r="C88" s="68">
        <f t="shared" si="10"/>
        <v>5274</v>
      </c>
      <c r="D88" s="61">
        <v>5209</v>
      </c>
      <c r="E88" s="61">
        <v>0</v>
      </c>
      <c r="F88" s="61">
        <v>65</v>
      </c>
      <c r="G88" s="61">
        <v>0</v>
      </c>
      <c r="H88" s="61">
        <v>0</v>
      </c>
      <c r="I88" s="61">
        <v>0</v>
      </c>
      <c r="J88" s="61">
        <v>0</v>
      </c>
      <c r="K88" s="6"/>
      <c r="L88" s="69">
        <f t="shared" si="11"/>
        <v>5274</v>
      </c>
    </row>
    <row r="89" spans="2:12" x14ac:dyDescent="0.25">
      <c r="B89" s="57" t="s">
        <v>90</v>
      </c>
      <c r="C89" s="68">
        <f t="shared" si="10"/>
        <v>651</v>
      </c>
      <c r="D89" s="61">
        <v>593</v>
      </c>
      <c r="E89" s="61">
        <v>33</v>
      </c>
      <c r="F89" s="61">
        <v>25</v>
      </c>
      <c r="G89" s="61">
        <v>87</v>
      </c>
      <c r="H89" s="61">
        <v>0</v>
      </c>
      <c r="I89" s="61">
        <v>0</v>
      </c>
      <c r="J89" s="61">
        <v>0</v>
      </c>
      <c r="K89" s="6"/>
      <c r="L89" s="69">
        <f t="shared" si="11"/>
        <v>738</v>
      </c>
    </row>
    <row r="90" spans="2:12" x14ac:dyDescent="0.25">
      <c r="B90" s="57" t="s">
        <v>92</v>
      </c>
      <c r="C90" s="68">
        <f t="shared" si="10"/>
        <v>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"/>
      <c r="L90" s="69">
        <f t="shared" si="11"/>
        <v>0</v>
      </c>
    </row>
    <row r="91" spans="2:12" x14ac:dyDescent="0.25">
      <c r="B91" s="57" t="s">
        <v>94</v>
      </c>
      <c r="C91" s="68">
        <f t="shared" si="10"/>
        <v>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"/>
      <c r="L91" s="69">
        <f t="shared" si="11"/>
        <v>0</v>
      </c>
    </row>
    <row r="92" spans="2:12" x14ac:dyDescent="0.25">
      <c r="B92" s="57" t="s">
        <v>96</v>
      </c>
      <c r="C92" s="68">
        <f t="shared" si="10"/>
        <v>0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"/>
      <c r="L92" s="69">
        <f t="shared" si="11"/>
        <v>0</v>
      </c>
    </row>
    <row r="93" spans="2:12" x14ac:dyDescent="0.25">
      <c r="B93" s="57" t="s">
        <v>98</v>
      </c>
      <c r="C93" s="68">
        <f t="shared" si="10"/>
        <v>0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"/>
      <c r="L93" s="69">
        <f t="shared" si="11"/>
        <v>0</v>
      </c>
    </row>
    <row r="94" spans="2:12" x14ac:dyDescent="0.25">
      <c r="B94" s="57" t="s">
        <v>100</v>
      </c>
      <c r="C94" s="68">
        <f t="shared" si="10"/>
        <v>0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"/>
      <c r="L94" s="69">
        <f t="shared" si="11"/>
        <v>0</v>
      </c>
    </row>
    <row r="95" spans="2:12" x14ac:dyDescent="0.25">
      <c r="B95" s="58"/>
      <c r="C95" s="68">
        <f t="shared" si="10"/>
        <v>0</v>
      </c>
      <c r="D95" s="61"/>
      <c r="E95" s="61"/>
      <c r="F95" s="61"/>
      <c r="G95" s="61"/>
      <c r="H95" s="61"/>
      <c r="I95" s="61"/>
      <c r="J95" s="61"/>
      <c r="K95" s="6"/>
      <c r="L95" s="69">
        <f t="shared" si="11"/>
        <v>0</v>
      </c>
    </row>
    <row r="96" spans="2:12" ht="15.75" thickBot="1" x14ac:dyDescent="0.3">
      <c r="B96" s="58"/>
      <c r="C96" s="68">
        <f t="shared" si="10"/>
        <v>0</v>
      </c>
      <c r="D96" s="61"/>
      <c r="E96" s="61"/>
      <c r="F96" s="61"/>
      <c r="G96" s="61"/>
      <c r="H96" s="61"/>
      <c r="I96" s="61"/>
      <c r="J96" s="61"/>
      <c r="K96" s="7"/>
      <c r="L96" s="70">
        <f t="shared" si="11"/>
        <v>0</v>
      </c>
    </row>
    <row r="99" spans="2:12" ht="15.75" thickBot="1" x14ac:dyDescent="0.3"/>
    <row r="100" spans="2:12" ht="72.75" x14ac:dyDescent="0.25">
      <c r="B100" s="62" t="s">
        <v>31</v>
      </c>
      <c r="C100" s="63" t="s">
        <v>24</v>
      </c>
      <c r="D100" s="64" t="s">
        <v>29</v>
      </c>
      <c r="E100" s="64" t="s">
        <v>30</v>
      </c>
      <c r="F100" s="64" t="s">
        <v>25</v>
      </c>
      <c r="G100" s="65" t="s">
        <v>8</v>
      </c>
      <c r="H100" s="65" t="s">
        <v>12</v>
      </c>
      <c r="I100" s="66" t="s">
        <v>37</v>
      </c>
      <c r="J100" s="63" t="s">
        <v>26</v>
      </c>
      <c r="K100" s="9"/>
      <c r="L100" s="67" t="s">
        <v>27</v>
      </c>
    </row>
    <row r="101" spans="2:12" x14ac:dyDescent="0.25">
      <c r="B101" s="57" t="s">
        <v>50</v>
      </c>
      <c r="C101" s="56">
        <f t="shared" ref="C101:C128" si="12">SUM(D101:F101)</f>
        <v>4263.4957800000002</v>
      </c>
      <c r="D101" s="61">
        <v>1472.2903799999999</v>
      </c>
      <c r="E101" s="61">
        <v>1480.8540800000001</v>
      </c>
      <c r="F101" s="61">
        <v>1310.35132</v>
      </c>
      <c r="G101" s="61">
        <v>0</v>
      </c>
      <c r="H101" s="61">
        <v>0</v>
      </c>
      <c r="I101" s="61">
        <v>0</v>
      </c>
      <c r="J101" s="61">
        <v>0</v>
      </c>
      <c r="K101" s="6"/>
      <c r="L101" s="71">
        <f t="shared" ref="L101:L128" si="13">SUM(C101,G101,H101,I101,J101)</f>
        <v>4263.4957800000002</v>
      </c>
    </row>
    <row r="102" spans="2:12" x14ac:dyDescent="0.25">
      <c r="B102" s="57" t="s">
        <v>52</v>
      </c>
      <c r="C102" s="56">
        <f t="shared" si="12"/>
        <v>0</v>
      </c>
      <c r="D102" s="61">
        <v>0</v>
      </c>
      <c r="E102" s="61">
        <v>0</v>
      </c>
      <c r="F102" s="61">
        <v>0</v>
      </c>
      <c r="G102" s="61">
        <v>61940.286436400602</v>
      </c>
      <c r="H102" s="61">
        <v>0</v>
      </c>
      <c r="I102" s="61">
        <v>0</v>
      </c>
      <c r="J102" s="61">
        <v>0</v>
      </c>
      <c r="K102" s="6"/>
      <c r="L102" s="71">
        <f t="shared" si="13"/>
        <v>61940.286436400602</v>
      </c>
    </row>
    <row r="103" spans="2:12" x14ac:dyDescent="0.25">
      <c r="B103" s="57" t="s">
        <v>54</v>
      </c>
      <c r="C103" s="56">
        <f t="shared" si="12"/>
        <v>0</v>
      </c>
      <c r="D103" s="61">
        <v>0</v>
      </c>
      <c r="E103" s="61">
        <v>0</v>
      </c>
      <c r="F103" s="61">
        <v>0</v>
      </c>
      <c r="G103" s="61">
        <v>0</v>
      </c>
      <c r="H103" s="61">
        <v>0</v>
      </c>
      <c r="I103" s="61">
        <v>0</v>
      </c>
      <c r="J103" s="61">
        <v>0</v>
      </c>
      <c r="K103" s="6"/>
      <c r="L103" s="71">
        <f t="shared" si="13"/>
        <v>0</v>
      </c>
    </row>
    <row r="104" spans="2:12" x14ac:dyDescent="0.25">
      <c r="B104" s="57" t="s">
        <v>56</v>
      </c>
      <c r="C104" s="56">
        <f t="shared" si="12"/>
        <v>0</v>
      </c>
      <c r="D104" s="61">
        <v>0</v>
      </c>
      <c r="E104" s="61">
        <v>0</v>
      </c>
      <c r="F104" s="61">
        <v>0</v>
      </c>
      <c r="G104" s="61">
        <v>10611.648789999999</v>
      </c>
      <c r="H104" s="61">
        <v>0</v>
      </c>
      <c r="I104" s="61">
        <v>0</v>
      </c>
      <c r="J104" s="61">
        <v>0</v>
      </c>
      <c r="K104" s="6"/>
      <c r="L104" s="71">
        <f t="shared" si="13"/>
        <v>10611.648789999999</v>
      </c>
    </row>
    <row r="105" spans="2:12" x14ac:dyDescent="0.25">
      <c r="B105" s="57" t="s">
        <v>58</v>
      </c>
      <c r="C105" s="56">
        <f t="shared" si="12"/>
        <v>0</v>
      </c>
      <c r="D105" s="61">
        <v>0</v>
      </c>
      <c r="E105" s="61">
        <v>0</v>
      </c>
      <c r="F105" s="61">
        <v>0</v>
      </c>
      <c r="G105" s="61">
        <v>0</v>
      </c>
      <c r="H105" s="61">
        <v>0</v>
      </c>
      <c r="I105" s="61">
        <v>0</v>
      </c>
      <c r="J105" s="61">
        <v>0</v>
      </c>
      <c r="K105" s="6"/>
      <c r="L105" s="71">
        <f t="shared" si="13"/>
        <v>0</v>
      </c>
    </row>
    <row r="106" spans="2:12" x14ac:dyDescent="0.25">
      <c r="B106" s="57" t="s">
        <v>60</v>
      </c>
      <c r="C106" s="56">
        <f t="shared" si="12"/>
        <v>0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"/>
      <c r="L106" s="71">
        <f t="shared" si="13"/>
        <v>0</v>
      </c>
    </row>
    <row r="107" spans="2:12" x14ac:dyDescent="0.25">
      <c r="B107" s="57" t="s">
        <v>62</v>
      </c>
      <c r="C107" s="56">
        <f t="shared" si="12"/>
        <v>0</v>
      </c>
      <c r="D107" s="61">
        <v>0</v>
      </c>
      <c r="E107" s="61">
        <v>0</v>
      </c>
      <c r="F107" s="61">
        <v>0</v>
      </c>
      <c r="G107" s="61">
        <v>78209.786651034694</v>
      </c>
      <c r="H107" s="61">
        <v>0</v>
      </c>
      <c r="I107" s="61">
        <v>0</v>
      </c>
      <c r="J107" s="61">
        <v>0</v>
      </c>
      <c r="K107" s="6"/>
      <c r="L107" s="71">
        <f t="shared" si="13"/>
        <v>78209.786651034694</v>
      </c>
    </row>
    <row r="108" spans="2:12" x14ac:dyDescent="0.25">
      <c r="B108" s="57" t="s">
        <v>64</v>
      </c>
      <c r="C108" s="56">
        <f t="shared" si="12"/>
        <v>0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"/>
      <c r="L108" s="71">
        <f t="shared" si="13"/>
        <v>0</v>
      </c>
    </row>
    <row r="109" spans="2:12" x14ac:dyDescent="0.25">
      <c r="B109" s="57" t="s">
        <v>66</v>
      </c>
      <c r="C109" s="56">
        <f t="shared" si="12"/>
        <v>0</v>
      </c>
      <c r="D109" s="61">
        <v>0</v>
      </c>
      <c r="E109" s="61">
        <v>0</v>
      </c>
      <c r="F109" s="61">
        <v>0</v>
      </c>
      <c r="G109" s="61">
        <v>0</v>
      </c>
      <c r="H109" s="61">
        <v>0</v>
      </c>
      <c r="I109" s="61">
        <v>0</v>
      </c>
      <c r="J109" s="61">
        <v>0</v>
      </c>
      <c r="K109" s="6"/>
      <c r="L109" s="71">
        <f t="shared" si="13"/>
        <v>0</v>
      </c>
    </row>
    <row r="110" spans="2:12" x14ac:dyDescent="0.25">
      <c r="B110" s="57" t="s">
        <v>68</v>
      </c>
      <c r="C110" s="56">
        <f t="shared" si="12"/>
        <v>0</v>
      </c>
      <c r="D110" s="61">
        <v>0</v>
      </c>
      <c r="E110" s="61">
        <v>0</v>
      </c>
      <c r="F110" s="61">
        <v>0</v>
      </c>
      <c r="G110" s="61">
        <v>0</v>
      </c>
      <c r="H110" s="61">
        <v>0</v>
      </c>
      <c r="I110" s="61">
        <v>0</v>
      </c>
      <c r="J110" s="61">
        <v>0</v>
      </c>
      <c r="K110" s="6"/>
      <c r="L110" s="71">
        <f t="shared" si="13"/>
        <v>0</v>
      </c>
    </row>
    <row r="111" spans="2:12" x14ac:dyDescent="0.25">
      <c r="B111" s="57" t="s">
        <v>70</v>
      </c>
      <c r="C111" s="56">
        <f t="shared" si="12"/>
        <v>15967</v>
      </c>
      <c r="D111" s="61">
        <v>15967</v>
      </c>
      <c r="E111" s="61">
        <v>0</v>
      </c>
      <c r="F111" s="61">
        <v>0</v>
      </c>
      <c r="G111" s="61">
        <v>0</v>
      </c>
      <c r="H111" s="61">
        <v>0</v>
      </c>
      <c r="I111" s="61">
        <v>0</v>
      </c>
      <c r="J111" s="61">
        <v>0</v>
      </c>
      <c r="K111" s="6"/>
      <c r="L111" s="71">
        <f t="shared" si="13"/>
        <v>15967</v>
      </c>
    </row>
    <row r="112" spans="2:12" x14ac:dyDescent="0.25">
      <c r="B112" s="57" t="s">
        <v>72</v>
      </c>
      <c r="C112" s="56">
        <f t="shared" si="12"/>
        <v>0</v>
      </c>
      <c r="D112" s="61">
        <v>0</v>
      </c>
      <c r="E112" s="61">
        <v>0</v>
      </c>
      <c r="F112" s="61">
        <v>0</v>
      </c>
      <c r="G112" s="61">
        <v>0</v>
      </c>
      <c r="H112" s="61">
        <v>0</v>
      </c>
      <c r="I112" s="61">
        <v>0</v>
      </c>
      <c r="J112" s="61">
        <v>0</v>
      </c>
      <c r="K112" s="6"/>
      <c r="L112" s="71">
        <f t="shared" si="13"/>
        <v>0</v>
      </c>
    </row>
    <row r="113" spans="2:12" x14ac:dyDescent="0.25">
      <c r="B113" s="57" t="s">
        <v>74</v>
      </c>
      <c r="C113" s="56">
        <f t="shared" si="12"/>
        <v>2734381.50870999</v>
      </c>
      <c r="D113" s="61">
        <v>2235109.5581599898</v>
      </c>
      <c r="E113" s="61">
        <v>375098.20519000001</v>
      </c>
      <c r="F113" s="61">
        <v>124173.74536</v>
      </c>
      <c r="G113" s="61">
        <v>0</v>
      </c>
      <c r="H113" s="61">
        <v>0</v>
      </c>
      <c r="I113" s="61">
        <v>0</v>
      </c>
      <c r="J113" s="61">
        <v>0</v>
      </c>
      <c r="K113" s="6"/>
      <c r="L113" s="71">
        <f t="shared" si="13"/>
        <v>2734381.50870999</v>
      </c>
    </row>
    <row r="114" spans="2:12" x14ac:dyDescent="0.25">
      <c r="B114" s="57" t="s">
        <v>76</v>
      </c>
      <c r="C114" s="56">
        <f t="shared" si="12"/>
        <v>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"/>
      <c r="L114" s="71">
        <f t="shared" si="13"/>
        <v>0</v>
      </c>
    </row>
    <row r="115" spans="2:12" x14ac:dyDescent="0.25">
      <c r="B115" s="57" t="s">
        <v>78</v>
      </c>
      <c r="C115" s="56">
        <f t="shared" si="12"/>
        <v>0</v>
      </c>
      <c r="D115" s="61">
        <v>0</v>
      </c>
      <c r="E115" s="61">
        <v>0</v>
      </c>
      <c r="F115" s="61">
        <v>0</v>
      </c>
      <c r="G115" s="61">
        <v>0</v>
      </c>
      <c r="H115" s="61">
        <v>0</v>
      </c>
      <c r="I115" s="61">
        <v>0</v>
      </c>
      <c r="J115" s="61">
        <v>0</v>
      </c>
      <c r="K115" s="6"/>
      <c r="L115" s="71">
        <f t="shared" si="13"/>
        <v>0</v>
      </c>
    </row>
    <row r="116" spans="2:12" x14ac:dyDescent="0.25">
      <c r="B116" s="57" t="s">
        <v>80</v>
      </c>
      <c r="C116" s="56">
        <f t="shared" si="12"/>
        <v>503</v>
      </c>
      <c r="D116" s="61">
        <v>503</v>
      </c>
      <c r="E116" s="61">
        <v>0</v>
      </c>
      <c r="F116" s="61">
        <v>0</v>
      </c>
      <c r="G116" s="61">
        <v>0</v>
      </c>
      <c r="H116" s="61">
        <v>0</v>
      </c>
      <c r="I116" s="61">
        <v>0</v>
      </c>
      <c r="J116" s="61">
        <v>0</v>
      </c>
      <c r="K116" s="6"/>
      <c r="L116" s="71">
        <f t="shared" si="13"/>
        <v>503</v>
      </c>
    </row>
    <row r="117" spans="2:12" x14ac:dyDescent="0.25">
      <c r="B117" s="57" t="s">
        <v>82</v>
      </c>
      <c r="C117" s="56">
        <f t="shared" si="12"/>
        <v>0</v>
      </c>
      <c r="D117" s="61">
        <v>0</v>
      </c>
      <c r="E117" s="61">
        <v>0</v>
      </c>
      <c r="F117" s="61">
        <v>0</v>
      </c>
      <c r="G117" s="61">
        <v>470</v>
      </c>
      <c r="H117" s="61">
        <v>0</v>
      </c>
      <c r="I117" s="61">
        <v>0</v>
      </c>
      <c r="J117" s="61">
        <v>0</v>
      </c>
      <c r="K117" s="6"/>
      <c r="L117" s="71">
        <f t="shared" si="13"/>
        <v>470</v>
      </c>
    </row>
    <row r="118" spans="2:12" x14ac:dyDescent="0.25">
      <c r="B118" s="57" t="s">
        <v>84</v>
      </c>
      <c r="C118" s="56">
        <f t="shared" si="12"/>
        <v>94176.501900282004</v>
      </c>
      <c r="D118" s="61">
        <v>76604.182505916004</v>
      </c>
      <c r="E118" s="61">
        <v>17572.319394366001</v>
      </c>
      <c r="F118" s="61">
        <v>0</v>
      </c>
      <c r="G118" s="61">
        <v>21692.495325561002</v>
      </c>
      <c r="H118" s="61">
        <v>0</v>
      </c>
      <c r="I118" s="61">
        <v>0</v>
      </c>
      <c r="J118" s="61">
        <v>0</v>
      </c>
      <c r="K118" s="6"/>
      <c r="L118" s="71">
        <f t="shared" si="13"/>
        <v>115868.99722584301</v>
      </c>
    </row>
    <row r="119" spans="2:12" x14ac:dyDescent="0.25">
      <c r="B119" s="57" t="s">
        <v>86</v>
      </c>
      <c r="C119" s="56">
        <f t="shared" si="12"/>
        <v>350541.83</v>
      </c>
      <c r="D119" s="61">
        <v>340612.18</v>
      </c>
      <c r="E119" s="61">
        <v>898.75</v>
      </c>
      <c r="F119" s="61">
        <v>9030.9</v>
      </c>
      <c r="G119" s="61">
        <v>11883.11</v>
      </c>
      <c r="H119" s="61">
        <v>0</v>
      </c>
      <c r="I119" s="61">
        <v>0</v>
      </c>
      <c r="J119" s="61">
        <v>0</v>
      </c>
      <c r="K119" s="6"/>
      <c r="L119" s="71">
        <f t="shared" si="13"/>
        <v>362424.94</v>
      </c>
    </row>
    <row r="120" spans="2:12" x14ac:dyDescent="0.25">
      <c r="B120" s="57" t="s">
        <v>88</v>
      </c>
      <c r="C120" s="56">
        <f t="shared" si="12"/>
        <v>866280.63213000004</v>
      </c>
      <c r="D120" s="61">
        <v>863810.76222999999</v>
      </c>
      <c r="E120" s="61">
        <v>0</v>
      </c>
      <c r="F120" s="61">
        <v>2469.8699000000001</v>
      </c>
      <c r="G120" s="61">
        <v>0</v>
      </c>
      <c r="H120" s="61">
        <v>0</v>
      </c>
      <c r="I120" s="61">
        <v>0</v>
      </c>
      <c r="J120" s="61">
        <v>0</v>
      </c>
      <c r="K120" s="6"/>
      <c r="L120" s="71">
        <f t="shared" si="13"/>
        <v>866280.63213000004</v>
      </c>
    </row>
    <row r="121" spans="2:12" x14ac:dyDescent="0.25">
      <c r="B121" s="57" t="s">
        <v>90</v>
      </c>
      <c r="C121" s="56">
        <f t="shared" si="12"/>
        <v>106635.23002999999</v>
      </c>
      <c r="D121" s="61">
        <v>101731.26947</v>
      </c>
      <c r="E121" s="61">
        <v>3470.98614</v>
      </c>
      <c r="F121" s="61">
        <v>1432.97442</v>
      </c>
      <c r="G121" s="61">
        <v>12781.95176</v>
      </c>
      <c r="H121" s="61">
        <v>0</v>
      </c>
      <c r="I121" s="61">
        <v>0</v>
      </c>
      <c r="J121" s="61">
        <v>0</v>
      </c>
      <c r="K121" s="6"/>
      <c r="L121" s="71">
        <f t="shared" si="13"/>
        <v>119417.18178999999</v>
      </c>
    </row>
    <row r="122" spans="2:12" x14ac:dyDescent="0.25">
      <c r="B122" s="57" t="s">
        <v>92</v>
      </c>
      <c r="C122" s="56">
        <f t="shared" si="12"/>
        <v>0</v>
      </c>
      <c r="D122" s="61">
        <v>0</v>
      </c>
      <c r="E122" s="61">
        <v>0</v>
      </c>
      <c r="F122" s="61">
        <v>0</v>
      </c>
      <c r="G122" s="61">
        <v>0</v>
      </c>
      <c r="H122" s="61">
        <v>0</v>
      </c>
      <c r="I122" s="61">
        <v>0</v>
      </c>
      <c r="J122" s="61">
        <v>0</v>
      </c>
      <c r="K122" s="6"/>
      <c r="L122" s="71">
        <f t="shared" si="13"/>
        <v>0</v>
      </c>
    </row>
    <row r="123" spans="2:12" x14ac:dyDescent="0.25">
      <c r="B123" s="57" t="s">
        <v>94</v>
      </c>
      <c r="C123" s="56">
        <f t="shared" si="12"/>
        <v>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"/>
      <c r="L123" s="71">
        <f t="shared" si="13"/>
        <v>0</v>
      </c>
    </row>
    <row r="124" spans="2:12" x14ac:dyDescent="0.25">
      <c r="B124" s="57" t="s">
        <v>96</v>
      </c>
      <c r="C124" s="56">
        <f t="shared" si="12"/>
        <v>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"/>
      <c r="L124" s="71">
        <f t="shared" si="13"/>
        <v>0</v>
      </c>
    </row>
    <row r="125" spans="2:12" x14ac:dyDescent="0.25">
      <c r="B125" s="57" t="s">
        <v>98</v>
      </c>
      <c r="C125" s="56">
        <f t="shared" si="12"/>
        <v>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"/>
      <c r="L125" s="71">
        <f t="shared" si="13"/>
        <v>0</v>
      </c>
    </row>
    <row r="126" spans="2:12" x14ac:dyDescent="0.25">
      <c r="B126" s="57" t="s">
        <v>100</v>
      </c>
      <c r="C126" s="56">
        <f t="shared" si="12"/>
        <v>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"/>
      <c r="L126" s="71">
        <f t="shared" si="13"/>
        <v>0</v>
      </c>
    </row>
    <row r="127" spans="2:12" x14ac:dyDescent="0.25">
      <c r="B127" s="58"/>
      <c r="C127" s="56">
        <f t="shared" si="12"/>
        <v>0</v>
      </c>
      <c r="D127" s="61"/>
      <c r="E127" s="61"/>
      <c r="F127" s="61"/>
      <c r="G127" s="61"/>
      <c r="H127" s="61"/>
      <c r="I127" s="61"/>
      <c r="J127" s="61"/>
      <c r="K127" s="6"/>
      <c r="L127" s="71">
        <f t="shared" si="13"/>
        <v>0</v>
      </c>
    </row>
    <row r="128" spans="2:12" ht="15.75" thickBot="1" x14ac:dyDescent="0.3">
      <c r="B128" s="58"/>
      <c r="C128" s="56">
        <f t="shared" si="12"/>
        <v>0</v>
      </c>
      <c r="D128" s="61"/>
      <c r="E128" s="61"/>
      <c r="F128" s="61"/>
      <c r="G128" s="61"/>
      <c r="H128" s="61"/>
      <c r="I128" s="61"/>
      <c r="J128" s="61"/>
      <c r="K128" s="7"/>
      <c r="L128" s="72">
        <f t="shared" si="13"/>
        <v>0</v>
      </c>
    </row>
    <row r="132" spans="1:10" x14ac:dyDescent="0.25">
      <c r="A132" t="s">
        <v>39</v>
      </c>
      <c r="B132" s="1" t="s">
        <v>40</v>
      </c>
      <c r="C132" s="1" t="s">
        <v>41</v>
      </c>
      <c r="D132" s="1" t="s">
        <v>42</v>
      </c>
      <c r="E132" s="1" t="s">
        <v>43</v>
      </c>
      <c r="F132" s="1" t="s">
        <v>44</v>
      </c>
      <c r="G132" s="1" t="s">
        <v>45</v>
      </c>
      <c r="H132" s="1" t="s">
        <v>46</v>
      </c>
      <c r="I132" s="1" t="s">
        <v>47</v>
      </c>
      <c r="J132" s="1" t="s">
        <v>48</v>
      </c>
    </row>
    <row r="133" spans="1:10" ht="90" x14ac:dyDescent="0.25">
      <c r="A133" t="s">
        <v>49</v>
      </c>
      <c r="B133" s="1" t="s">
        <v>50</v>
      </c>
      <c r="C133" s="1" t="s">
        <v>50</v>
      </c>
      <c r="D133" s="1" t="s">
        <v>50</v>
      </c>
      <c r="E133" s="1" t="s">
        <v>51</v>
      </c>
      <c r="F133" s="54">
        <v>46090.967083333337</v>
      </c>
      <c r="G133" s="1">
        <v>26</v>
      </c>
      <c r="H133" s="1">
        <v>26</v>
      </c>
      <c r="I133" s="1">
        <v>23</v>
      </c>
      <c r="J133" s="1">
        <v>12</v>
      </c>
    </row>
    <row r="134" spans="1:10" ht="90" x14ac:dyDescent="0.25">
      <c r="A134" t="s">
        <v>49</v>
      </c>
      <c r="B134" s="1" t="s">
        <v>52</v>
      </c>
      <c r="C134" s="1" t="s">
        <v>52</v>
      </c>
      <c r="D134" s="1" t="s">
        <v>52</v>
      </c>
      <c r="E134" s="1" t="s">
        <v>53</v>
      </c>
      <c r="F134" s="54">
        <v>46093.46503472222</v>
      </c>
      <c r="G134" s="1">
        <v>26</v>
      </c>
      <c r="H134" s="1">
        <v>26</v>
      </c>
      <c r="I134" s="1">
        <v>23</v>
      </c>
      <c r="J134" s="1">
        <v>12</v>
      </c>
    </row>
    <row r="135" spans="1:10" ht="90" x14ac:dyDescent="0.25">
      <c r="A135" t="s">
        <v>49</v>
      </c>
      <c r="B135" s="1" t="s">
        <v>54</v>
      </c>
      <c r="C135" s="1" t="s">
        <v>54</v>
      </c>
      <c r="E135" s="1" t="s">
        <v>55</v>
      </c>
      <c r="F135" s="54">
        <v>46150.431493055556</v>
      </c>
      <c r="G135" s="1">
        <v>26</v>
      </c>
      <c r="H135" s="1">
        <v>26</v>
      </c>
      <c r="I135" s="1">
        <v>23</v>
      </c>
      <c r="J135" s="1">
        <v>12</v>
      </c>
    </row>
    <row r="136" spans="1:10" ht="105" x14ac:dyDescent="0.25">
      <c r="A136" t="s">
        <v>49</v>
      </c>
      <c r="B136" s="1" t="s">
        <v>56</v>
      </c>
      <c r="C136" s="1" t="s">
        <v>56</v>
      </c>
      <c r="D136" s="1" t="s">
        <v>56</v>
      </c>
      <c r="E136" s="1" t="s">
        <v>57</v>
      </c>
      <c r="F136" s="54">
        <v>46093.464571759258</v>
      </c>
      <c r="G136" s="1">
        <v>26</v>
      </c>
      <c r="H136" s="1">
        <v>26</v>
      </c>
      <c r="I136" s="1">
        <v>23</v>
      </c>
      <c r="J136" s="1">
        <v>12</v>
      </c>
    </row>
    <row r="137" spans="1:10" ht="90" x14ac:dyDescent="0.25">
      <c r="A137" t="s">
        <v>49</v>
      </c>
      <c r="B137" s="1" t="s">
        <v>58</v>
      </c>
      <c r="C137" s="1" t="s">
        <v>58</v>
      </c>
      <c r="E137" s="1" t="s">
        <v>59</v>
      </c>
      <c r="F137" s="54">
        <v>46090.967499999999</v>
      </c>
      <c r="G137" s="1">
        <v>26</v>
      </c>
      <c r="H137" s="1">
        <v>26</v>
      </c>
      <c r="I137" s="1">
        <v>23</v>
      </c>
      <c r="J137" s="1">
        <v>12</v>
      </c>
    </row>
    <row r="138" spans="1:10" ht="60" x14ac:dyDescent="0.25">
      <c r="A138" t="s">
        <v>49</v>
      </c>
      <c r="B138" s="1" t="s">
        <v>60</v>
      </c>
      <c r="C138" s="1" t="s">
        <v>60</v>
      </c>
      <c r="E138" s="1" t="s">
        <v>61</v>
      </c>
      <c r="F138" s="54">
        <v>46090.969097222223</v>
      </c>
      <c r="G138" s="1">
        <v>26</v>
      </c>
      <c r="H138" s="1">
        <v>26</v>
      </c>
      <c r="I138" s="1">
        <v>23</v>
      </c>
      <c r="J138" s="1">
        <v>12</v>
      </c>
    </row>
    <row r="139" spans="1:10" ht="105" x14ac:dyDescent="0.25">
      <c r="A139" t="s">
        <v>49</v>
      </c>
      <c r="B139" s="1" t="s">
        <v>62</v>
      </c>
      <c r="C139" s="1" t="s">
        <v>62</v>
      </c>
      <c r="D139" s="1" t="s">
        <v>62</v>
      </c>
      <c r="E139" s="1" t="s">
        <v>63</v>
      </c>
      <c r="F139" s="54">
        <v>46090.967858796299</v>
      </c>
      <c r="G139" s="1">
        <v>26</v>
      </c>
      <c r="H139" s="1">
        <v>26</v>
      </c>
      <c r="I139" s="1">
        <v>23</v>
      </c>
      <c r="J139" s="1">
        <v>12</v>
      </c>
    </row>
    <row r="140" spans="1:10" ht="60" x14ac:dyDescent="0.25">
      <c r="A140" t="s">
        <v>49</v>
      </c>
      <c r="B140" s="1" t="s">
        <v>64</v>
      </c>
      <c r="C140" s="1" t="s">
        <v>64</v>
      </c>
      <c r="E140" s="1" t="s">
        <v>65</v>
      </c>
      <c r="F140" s="54">
        <v>46090.967685185184</v>
      </c>
      <c r="G140" s="1">
        <v>26</v>
      </c>
      <c r="H140" s="1">
        <v>26</v>
      </c>
      <c r="I140" s="1">
        <v>23</v>
      </c>
      <c r="J140" s="1">
        <v>12</v>
      </c>
    </row>
    <row r="141" spans="1:10" ht="60" x14ac:dyDescent="0.25">
      <c r="A141" t="s">
        <v>49</v>
      </c>
      <c r="B141" s="1" t="s">
        <v>66</v>
      </c>
      <c r="C141" s="1" t="s">
        <v>66</v>
      </c>
      <c r="E141" s="1" t="s">
        <v>67</v>
      </c>
      <c r="F141" s="54">
        <v>46093.463692129626</v>
      </c>
      <c r="G141" s="1">
        <v>26</v>
      </c>
      <c r="H141" s="1">
        <v>26</v>
      </c>
      <c r="I141" s="1">
        <v>23</v>
      </c>
      <c r="J141" s="1">
        <v>12</v>
      </c>
    </row>
    <row r="142" spans="1:10" ht="90" x14ac:dyDescent="0.25">
      <c r="A142" t="s">
        <v>49</v>
      </c>
      <c r="B142" s="1" t="s">
        <v>68</v>
      </c>
      <c r="C142" s="1" t="s">
        <v>68</v>
      </c>
      <c r="E142" s="1" t="s">
        <v>69</v>
      </c>
      <c r="F142" s="54">
        <v>46090.968009259261</v>
      </c>
      <c r="G142" s="1">
        <v>26</v>
      </c>
      <c r="H142" s="1">
        <v>26</v>
      </c>
      <c r="I142" s="1">
        <v>23</v>
      </c>
      <c r="J142" s="1">
        <v>12</v>
      </c>
    </row>
    <row r="143" spans="1:10" ht="75" x14ac:dyDescent="0.25">
      <c r="A143" t="s">
        <v>49</v>
      </c>
      <c r="B143" s="1" t="s">
        <v>70</v>
      </c>
      <c r="C143" s="1" t="s">
        <v>70</v>
      </c>
      <c r="D143" s="1" t="s">
        <v>70</v>
      </c>
      <c r="E143" s="1" t="s">
        <v>71</v>
      </c>
      <c r="F143" s="54">
        <v>46093.464907407404</v>
      </c>
      <c r="G143" s="1">
        <v>26</v>
      </c>
      <c r="H143" s="1">
        <v>26</v>
      </c>
      <c r="I143" s="1">
        <v>23</v>
      </c>
      <c r="J143" s="1">
        <v>12</v>
      </c>
    </row>
    <row r="144" spans="1:10" ht="75" x14ac:dyDescent="0.25">
      <c r="A144" t="s">
        <v>49</v>
      </c>
      <c r="B144" s="1" t="s">
        <v>72</v>
      </c>
      <c r="E144" s="1" t="s">
        <v>73</v>
      </c>
      <c r="F144" s="54">
        <v>46090.968148148146</v>
      </c>
      <c r="G144" s="1">
        <v>26</v>
      </c>
      <c r="H144" s="1">
        <v>26</v>
      </c>
      <c r="I144" s="1">
        <v>23</v>
      </c>
      <c r="J144" s="1">
        <v>12</v>
      </c>
    </row>
    <row r="145" spans="1:10" ht="120" x14ac:dyDescent="0.25">
      <c r="A145" t="s">
        <v>49</v>
      </c>
      <c r="B145" s="1" t="s">
        <v>74</v>
      </c>
      <c r="C145" s="1" t="s">
        <v>74</v>
      </c>
      <c r="D145" s="1" t="s">
        <v>74</v>
      </c>
      <c r="E145" s="1" t="s">
        <v>75</v>
      </c>
      <c r="F145" s="54">
        <v>46090.968333333331</v>
      </c>
      <c r="G145" s="1">
        <v>26</v>
      </c>
      <c r="H145" s="1">
        <v>26</v>
      </c>
      <c r="I145" s="1">
        <v>23</v>
      </c>
      <c r="J145" s="1">
        <v>12</v>
      </c>
    </row>
    <row r="146" spans="1:10" ht="45" x14ac:dyDescent="0.25">
      <c r="A146" t="s">
        <v>49</v>
      </c>
      <c r="B146" s="1" t="s">
        <v>76</v>
      </c>
      <c r="E146" s="1" t="s">
        <v>77</v>
      </c>
      <c r="F146" s="54">
        <v>46090.9684837963</v>
      </c>
      <c r="G146" s="1">
        <v>26</v>
      </c>
      <c r="H146" s="1">
        <v>26</v>
      </c>
      <c r="I146" s="1">
        <v>23</v>
      </c>
      <c r="J146" s="1">
        <v>12</v>
      </c>
    </row>
    <row r="147" spans="1:10" ht="75" x14ac:dyDescent="0.25">
      <c r="A147" t="s">
        <v>49</v>
      </c>
      <c r="B147" s="1" t="s">
        <v>78</v>
      </c>
      <c r="C147" s="1" t="s">
        <v>78</v>
      </c>
      <c r="E147" s="1" t="s">
        <v>79</v>
      </c>
      <c r="F147" s="54">
        <v>46093.464328703703</v>
      </c>
      <c r="G147" s="1">
        <v>26</v>
      </c>
      <c r="H147" s="1">
        <v>26</v>
      </c>
      <c r="I147" s="1">
        <v>23</v>
      </c>
      <c r="J147" s="1">
        <v>12</v>
      </c>
    </row>
    <row r="148" spans="1:10" ht="75" x14ac:dyDescent="0.25">
      <c r="A148" t="s">
        <v>49</v>
      </c>
      <c r="B148" s="1" t="s">
        <v>80</v>
      </c>
      <c r="C148" s="1" t="s">
        <v>80</v>
      </c>
      <c r="D148" s="1" t="s">
        <v>80</v>
      </c>
      <c r="E148" s="1" t="s">
        <v>81</v>
      </c>
      <c r="F148" s="54">
        <v>46093.463819444441</v>
      </c>
      <c r="G148" s="1">
        <v>26</v>
      </c>
      <c r="H148" s="1">
        <v>26</v>
      </c>
      <c r="I148" s="1">
        <v>23</v>
      </c>
      <c r="J148" s="1">
        <v>12</v>
      </c>
    </row>
    <row r="149" spans="1:10" ht="60" x14ac:dyDescent="0.25">
      <c r="A149" t="s">
        <v>49</v>
      </c>
      <c r="B149" s="1" t="s">
        <v>82</v>
      </c>
      <c r="C149" s="1" t="s">
        <v>82</v>
      </c>
      <c r="D149" s="1" t="s">
        <v>82</v>
      </c>
      <c r="E149" s="1" t="s">
        <v>83</v>
      </c>
      <c r="F149" s="54">
        <v>46090.968657407408</v>
      </c>
      <c r="G149" s="1">
        <v>26</v>
      </c>
      <c r="H149" s="1">
        <v>26</v>
      </c>
      <c r="I149" s="1">
        <v>23</v>
      </c>
      <c r="J149" s="1">
        <v>12</v>
      </c>
    </row>
    <row r="150" spans="1:10" ht="60" x14ac:dyDescent="0.25">
      <c r="A150" t="s">
        <v>49</v>
      </c>
      <c r="B150" s="1" t="s">
        <v>84</v>
      </c>
      <c r="C150" s="1" t="s">
        <v>84</v>
      </c>
      <c r="D150" s="1" t="s">
        <v>84</v>
      </c>
      <c r="E150" s="1" t="s">
        <v>85</v>
      </c>
      <c r="F150" s="54">
        <v>46097.367615740739</v>
      </c>
      <c r="G150" s="1">
        <v>26</v>
      </c>
      <c r="H150" s="1">
        <v>26</v>
      </c>
      <c r="I150" s="1">
        <v>23</v>
      </c>
      <c r="J150" s="1">
        <v>12</v>
      </c>
    </row>
    <row r="151" spans="1:10" ht="90" x14ac:dyDescent="0.25">
      <c r="A151" t="s">
        <v>49</v>
      </c>
      <c r="B151" s="1" t="s">
        <v>86</v>
      </c>
      <c r="C151" s="1" t="s">
        <v>86</v>
      </c>
      <c r="D151" s="1" t="s">
        <v>86</v>
      </c>
      <c r="E151" s="1" t="s">
        <v>87</v>
      </c>
      <c r="F151" s="54">
        <v>46093.463946759257</v>
      </c>
      <c r="G151" s="1">
        <v>26</v>
      </c>
      <c r="H151" s="1">
        <v>26</v>
      </c>
      <c r="I151" s="1">
        <v>23</v>
      </c>
      <c r="J151" s="1">
        <v>12</v>
      </c>
    </row>
    <row r="152" spans="1:10" ht="90" x14ac:dyDescent="0.25">
      <c r="A152" t="s">
        <v>49</v>
      </c>
      <c r="B152" s="1" t="s">
        <v>88</v>
      </c>
      <c r="C152" s="1" t="s">
        <v>88</v>
      </c>
      <c r="D152" s="1" t="s">
        <v>88</v>
      </c>
      <c r="E152" s="1" t="s">
        <v>89</v>
      </c>
      <c r="F152" s="54">
        <v>46093.464201388888</v>
      </c>
      <c r="G152" s="1">
        <v>26</v>
      </c>
      <c r="H152" s="1">
        <v>26</v>
      </c>
      <c r="I152" s="1">
        <v>23</v>
      </c>
      <c r="J152" s="1">
        <v>12</v>
      </c>
    </row>
    <row r="153" spans="1:10" ht="90" x14ac:dyDescent="0.25">
      <c r="A153" t="s">
        <v>49</v>
      </c>
      <c r="B153" s="1" t="s">
        <v>90</v>
      </c>
      <c r="C153" s="1" t="s">
        <v>90</v>
      </c>
      <c r="D153" s="1" t="s">
        <v>90</v>
      </c>
      <c r="E153" s="1" t="s">
        <v>91</v>
      </c>
      <c r="F153" s="54">
        <v>46093.464074074072</v>
      </c>
      <c r="G153" s="1">
        <v>26</v>
      </c>
      <c r="H153" s="1">
        <v>26</v>
      </c>
      <c r="I153" s="1">
        <v>23</v>
      </c>
      <c r="J153" s="1">
        <v>12</v>
      </c>
    </row>
    <row r="154" spans="1:10" ht="30" x14ac:dyDescent="0.25">
      <c r="A154" t="s">
        <v>49</v>
      </c>
      <c r="B154" s="1" t="s">
        <v>92</v>
      </c>
      <c r="C154" s="1" t="s">
        <v>92</v>
      </c>
      <c r="E154" s="1" t="s">
        <v>93</v>
      </c>
      <c r="F154" s="54">
        <v>46093.464456018519</v>
      </c>
      <c r="G154" s="1">
        <v>26</v>
      </c>
      <c r="H154" s="1">
        <v>26</v>
      </c>
      <c r="I154" s="1">
        <v>23</v>
      </c>
      <c r="J154" s="1">
        <v>12</v>
      </c>
    </row>
    <row r="155" spans="1:10" ht="90" x14ac:dyDescent="0.25">
      <c r="A155" t="s">
        <v>49</v>
      </c>
      <c r="B155" s="1" t="s">
        <v>94</v>
      </c>
      <c r="C155" s="1" t="s">
        <v>94</v>
      </c>
      <c r="E155" s="1" t="s">
        <v>95</v>
      </c>
      <c r="F155" s="54">
        <v>46093.464675925927</v>
      </c>
      <c r="G155" s="1">
        <v>26</v>
      </c>
      <c r="H155" s="1">
        <v>26</v>
      </c>
      <c r="I155" s="1">
        <v>23</v>
      </c>
      <c r="J155" s="1">
        <v>12</v>
      </c>
    </row>
    <row r="156" spans="1:10" ht="60" x14ac:dyDescent="0.25">
      <c r="A156" t="s">
        <v>49</v>
      </c>
      <c r="B156" s="1" t="s">
        <v>96</v>
      </c>
      <c r="C156" s="1" t="s">
        <v>96</v>
      </c>
      <c r="E156" s="1" t="s">
        <v>97</v>
      </c>
      <c r="F156" s="54">
        <v>46090.9687962963</v>
      </c>
      <c r="G156" s="1">
        <v>26</v>
      </c>
      <c r="H156" s="1">
        <v>26</v>
      </c>
      <c r="I156" s="1">
        <v>23</v>
      </c>
      <c r="J156" s="1">
        <v>12</v>
      </c>
    </row>
    <row r="157" spans="1:10" ht="75" x14ac:dyDescent="0.25">
      <c r="A157" t="s">
        <v>49</v>
      </c>
      <c r="B157" s="1" t="s">
        <v>98</v>
      </c>
      <c r="E157" s="1" t="s">
        <v>99</v>
      </c>
      <c r="F157" s="54">
        <v>46150.431354166663</v>
      </c>
      <c r="G157" s="1">
        <v>26</v>
      </c>
      <c r="H157" s="1">
        <v>26</v>
      </c>
      <c r="I157" s="1">
        <v>23</v>
      </c>
      <c r="J157" s="1">
        <v>12</v>
      </c>
    </row>
    <row r="158" spans="1:10" ht="60" x14ac:dyDescent="0.25">
      <c r="A158" t="s">
        <v>49</v>
      </c>
      <c r="B158" s="1" t="s">
        <v>100</v>
      </c>
      <c r="C158" s="1" t="s">
        <v>100</v>
      </c>
      <c r="E158" s="1" t="s">
        <v>101</v>
      </c>
      <c r="F158" s="54">
        <v>46093.465162037035</v>
      </c>
      <c r="G158" s="1">
        <v>26</v>
      </c>
      <c r="H158" s="1">
        <v>26</v>
      </c>
      <c r="I158" s="1">
        <v>23</v>
      </c>
      <c r="J158" s="1">
        <v>12</v>
      </c>
    </row>
  </sheetData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168B8456-62E9-47C3-9507-D7118E28A75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dane miesięczne zagregowane</vt:lpstr>
      <vt:lpstr>dane miesięczne wg firm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2024-12-20T13:59:18Z</dcterms:created>
  <dcterms:modified xsi:type="dcterms:W3CDTF">2026-09-03T13:54:36Z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9fc88b7a-2bc3-4261-89bf-9e89ace4d774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MSIP_Label_ac629e51-1593-4f13-81fd-d0c874f55d21_Enabled">
    <vt:lpwstr>true</vt:lpwstr>
  </property>
  <property fmtid="{D5CDD505-2E9C-101B-9397-08002B2CF9AE}" pid="9" name="MSIP_Label_ac629e51-1593-4f13-81fd-d0c874f55d21_SetDate">
    <vt:lpwstr>2026-09-03T13:28:40Z</vt:lpwstr>
  </property>
  <property fmtid="{D5CDD505-2E9C-101B-9397-08002B2CF9AE}" pid="10" name="MSIP_Label_ac629e51-1593-4f13-81fd-d0c874f55d21_Method">
    <vt:lpwstr>Privileged</vt:lpwstr>
  </property>
  <property fmtid="{D5CDD505-2E9C-101B-9397-08002B2CF9AE}" pid="11" name="MSIP_Label_ac629e51-1593-4f13-81fd-d0c874f55d21_Name">
    <vt:lpwstr>Grupa BIK-Wewnętrzne</vt:lpwstr>
  </property>
  <property fmtid="{D5CDD505-2E9C-101B-9397-08002B2CF9AE}" pid="12" name="MSIP_Label_ac629e51-1593-4f13-81fd-d0c874f55d21_SiteId">
    <vt:lpwstr>f2871815-01ea-45c0-a64b-82e189df602c</vt:lpwstr>
  </property>
  <property fmtid="{D5CDD505-2E9C-101B-9397-08002B2CF9AE}" pid="13" name="MSIP_Label_ac629e51-1593-4f13-81fd-d0c874f55d21_ActionId">
    <vt:lpwstr>4fe65a8f-c196-44ae-80f0-f1608fcc1123</vt:lpwstr>
  </property>
  <property fmtid="{D5CDD505-2E9C-101B-9397-08002B2CF9AE}" pid="14" name="MSIP_Label_ac629e51-1593-4f13-81fd-d0c874f55d21_ContentBits">
    <vt:lpwstr>2</vt:lpwstr>
  </property>
  <property fmtid="{D5CDD505-2E9C-101B-9397-08002B2CF9AE}" pid="15" name="MSIP_Label_ac629e51-1593-4f13-81fd-d0c874f55d21_Tag">
    <vt:lpwstr>10, 0, 1, 1</vt:lpwstr>
  </property>
</Properties>
</file>